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10-12 MSF INF TRIM 2019\"/>
    </mc:Choice>
  </mc:AlternateContent>
  <bookViews>
    <workbookView xWindow="0" yWindow="600" windowWidth="20490" windowHeight="703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ACT!$A$1:$E$250</definedName>
    <definedName name="_xlnm.Print_Area" localSheetId="1">ESF!$A$1:$I$173</definedName>
  </definedName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<sst xmlns="http://schemas.openxmlformats.org/spreadsheetml/2006/main" count="936" uniqueCount="653">
  <si>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</si>
  <si>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</si>
  <si>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</si>
  <si>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</si>
  <si>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</si>
  <si>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</si>
  <si>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</si>
  <si>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</si>
  <si>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</si>
  <si>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</si>
  <si>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</si>
  <si>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</si>
  <si>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</si>
  <si>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</si>
  <si>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</si>
  <si>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</si>
  <si>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</si>
  <si>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</si>
  <si>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</si>
  <si>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</si>
  <si>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</si>
  <si>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</si>
  <si>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</si>
  <si>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</si>
  <si>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</si>
  <si>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</si>
  <si>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</si>
  <si>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</si>
  <si>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</si>
  <si>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</si>
  <si>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</si>
  <si>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</si>
  <si>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</si>
  <si>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</si>
  <si>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</si>
  <si>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</si>
  <si>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</si>
  <si>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</si>
  <si>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</si>
  <si>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</si>
  <si>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</si>
  <si>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</si>
  <si>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</si>
  <si>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</si>
  <si>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</si>
  <si>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</si>
  <si>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</si>
  <si>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</si>
  <si>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</si>
  <si>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</si>
  <si>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</si>
  <si>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</si>
  <si>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</si>
  <si>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</si>
  <si>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</si>
  <si>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</si>
  <si>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</si>
  <si>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</si>
  <si>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</si>
  <si>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</si>
  <si>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</si>
  <si>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</si>
  <si>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</si>
  <si>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</si>
  <si>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</si>
  <si>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</si>
  <si>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</si>
  <si>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</si>
  <si>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</si>
  <si>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</si>
  <si>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</si>
  <si>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</si>
  <si>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</si>
  <si>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</si>
  <si>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</si>
  <si>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</si>
  <si>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</si>
  <si>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</si>
  <si>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</si>
  <si>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</si>
  <si>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</si>
  <si>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</si>
  <si>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</si>
  <si>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</si>
  <si>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</si>
  <si>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</si>
  <si>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</si>
  <si>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</si>
  <si>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</si>
  <si>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</si>
  <si>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</si>
  <si>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</si>
  <si>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</si>
  <si>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</si>
  <si>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</si>
  <si>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</si>
  <si>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</si>
  <si>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</si>
  <si>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</si>
  <si>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</si>
  <si>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</si>
  <si>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</si>
  <si>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</si>
  <si>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</si>
  <si>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</si>
  <si>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</si>
  <si>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</si>
  <si>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</si>
  <si>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</si>
  <si>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</si>
  <si>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</si>
  <si>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</si>
  <si>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</si>
  <si>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</si>
  <si>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</si>
  <si>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</si>
  <si>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</si>
  <si>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</si>
  <si>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</si>
  <si>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</si>
  <si>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</si>
  <si>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</si>
  <si>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</si>
  <si>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</si>
  <si>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</si>
  <si>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</si>
  <si>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</si>
  <si>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</si>
  <si>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</si>
  <si>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</si>
  <si>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</si>
  <si>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</si>
  <si>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</si>
  <si>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</si>
  <si>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</si>
  <si>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</si>
  <si>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</si>
  <si>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</si>
  <si>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</si>
  <si>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</si>
  <si>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</si>
  <si>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</si>
  <si>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</si>
  <si>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</si>
  <si>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</si>
  <si>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</si>
  <si>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</si>
  <si>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</si>
  <si>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</si>
  <si>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</si>
  <si>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</si>
  <si>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</si>
  <si>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</si>
  <si>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</si>
  <si>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</si>
  <si>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</si>
  <si>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</si>
  <si>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</si>
  <si>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</si>
  <si>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</si>
  <si>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</si>
  <si>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</si>
  <si>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</si>
  <si>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</si>
  <si>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</si>
  <si>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</si>
  <si>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</si>
  <si>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</si>
  <si>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</si>
  <si>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</si>
  <si>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</si>
  <si>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</si>
  <si>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</si>
  <si>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</si>
  <si>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</si>
  <si>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</si>
  <si>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</si>
  <si>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</si>
  <si>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</si>
  <si>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</si>
  <si>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</si>
  <si>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</si>
  <si>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</si>
  <si>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</si>
  <si>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</si>
  <si>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</si>
  <si>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</si>
  <si>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</si>
  <si>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</si>
  <si>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</si>
  <si>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</si>
  <si>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</si>
  <si>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</si>
  <si>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</si>
  <si>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</si>
  <si>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</si>
  <si>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</si>
  <si>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</si>
  <si>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</si>
  <si>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</si>
  <si>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</si>
  <si>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</si>
  <si>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</si>
  <si>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</si>
  <si>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</si>
  <si>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</si>
  <si>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</si>
  <si>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</si>
  <si>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</si>
  <si>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</si>
  <si>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</si>
  <si>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</si>
  <si>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</si>
  <si>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</si>
  <si>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</si>
  <si>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</si>
  <si>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</si>
  <si>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</si>
  <si>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</si>
  <si>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</si>
  <si>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</si>
  <si>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</si>
  <si>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</si>
  <si>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</si>
  <si>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</si>
  <si>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</si>
  <si>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</si>
  <si>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</si>
  <si>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</si>
  <si>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</si>
  <si>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</si>
  <si>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</si>
  <si>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</si>
  <si>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</si>
  <si>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</si>
  <si>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</si>
  <si>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</si>
  <si>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</si>
  <si>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</si>
  <si>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</si>
  <si>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</si>
  <si>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</si>
  <si>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</si>
  <si>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</si>
  <si>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</si>
  <si>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</si>
  <si>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</si>
  <si>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</si>
  <si>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</si>
  <si>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</si>
  <si>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</si>
  <si>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</si>
  <si>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</si>
  <si>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</si>
  <si>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</si>
  <si>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</si>
  <si>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</si>
  <si>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</si>
  <si>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</si>
  <si>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</si>
  <si>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</si>
  <si>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</si>
  <si>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</si>
  <si>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</si>
  <si>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</si>
  <si>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</si>
  <si>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</si>
  <si>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</si>
  <si>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</si>
  <si>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</si>
  <si>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</si>
  <si>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</si>
  <si>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</si>
  <si>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</si>
  <si>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</si>
  <si>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</si>
  <si>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</si>
  <si>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</si>
  <si>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</si>
  <si>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</si>
  <si>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</si>
  <si>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</si>
  <si>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</si>
  <si>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</si>
  <si>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</si>
  <si>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</si>
  <si>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</si>
  <si>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</si>
  <si>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</si>
  <si>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</si>
  <si>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</si>
  <si>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</si>
  <si>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</si>
  <si>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</si>
  <si>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</si>
  <si>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</si>
  <si>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</si>
  <si>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</si>
  <si>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</si>
  <si>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</si>
  <si>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</si>
  <si>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</si>
  <si>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</si>
  <si>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</si>
  <si>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</si>
  <si>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</si>
  <si>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</si>
  <si>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</si>
  <si>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</si>
  <si>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</si>
  <si>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</si>
  <si>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</si>
  <si>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</si>
  <si>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</si>
  <si>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</si>
  <si>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</si>
  <si>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</si>
  <si>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</si>
  <si>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</si>
  <si>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</si>
  <si>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</si>
  <si>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</si>
  <si>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</si>
  <si>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</si>
  <si>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</si>
  <si>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</si>
  <si>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</si>
  <si>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</si>
  <si>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</si>
  <si>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</si>
  <si>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</si>
  <si>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</si>
  <si>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</si>
  <si>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</si>
  <si>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</si>
  <si>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</si>
  <si>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</si>
  <si>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</si>
  <si>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</si>
  <si>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</si>
  <si>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</si>
  <si>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</si>
  <si>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</si>
  <si>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</si>
  <si>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</si>
  <si>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</si>
  <si>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</si>
  <si>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</si>
  <si>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</si>
  <si>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</si>
  <si>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</si>
  <si>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</si>
  <si>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</si>
  <si>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</si>
  <si>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</si>
  <si>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</si>
  <si>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</si>
  <si>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</si>
  <si>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</si>
  <si>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</si>
  <si>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</si>
  <si>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</si>
  <si>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</si>
  <si>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</si>
  <si>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</si>
  <si>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</si>
  <si>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</si>
  <si>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</si>
  <si>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</si>
  <si>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</si>
  <si>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</si>
  <si>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</si>
  <si>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</si>
  <si>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</si>
  <si>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</si>
  <si>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</si>
  <si>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</si>
  <si>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</si>
  <si>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</si>
  <si>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</si>
  <si>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</si>
  <si>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</si>
  <si>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</si>
  <si>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</si>
  <si>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</si>
  <si>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</si>
  <si>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</si>
  <si>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</si>
  <si>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</si>
  <si>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</si>
  <si>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</si>
  <si>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</si>
  <si>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</si>
  <si>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</si>
  <si>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</si>
  <si>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</si>
  <si>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</si>
  <si>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</si>
  <si>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</si>
  <si>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</si>
  <si>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</si>
  <si>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</si>
  <si>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</si>
  <si>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</si>
  <si>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</si>
  <si>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</si>
  <si>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</si>
  <si>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</si>
  <si>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</si>
  <si>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</si>
  <si>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</si>
  <si>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</si>
  <si>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</si>
  <si>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</si>
  <si>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</si>
  <si>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</si>
  <si>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</si>
  <si>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</si>
  <si>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</si>
  <si>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</si>
  <si>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</si>
  <si>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</si>
  <si>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</si>
  <si>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</si>
  <si>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</si>
  <si>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</si>
  <si>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</si>
  <si>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</si>
  <si>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</si>
  <si>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</si>
  <si>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</si>
  <si>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</si>
  <si>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</si>
  <si>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</si>
  <si>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</si>
  <si>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</si>
  <si>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</si>
  <si>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</si>
  <si>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</si>
  <si>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</si>
  <si>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</si>
  <si>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</si>
  <si>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</si>
  <si>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</si>
  <si>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</si>
  <si>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</si>
  <si>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</si>
  <si>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</si>
  <si>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</si>
  <si>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</si>
  <si>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</si>
  <si>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</si>
  <si>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</si>
  <si>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</si>
  <si>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</si>
  <si>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</si>
  <si>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</si>
  <si>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</si>
  <si>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</si>
  <si>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</si>
  <si>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</si>
  <si>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</si>
  <si>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</si>
  <si>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</si>
  <si>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</si>
  <si>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</si>
  <si>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</si>
  <si>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</si>
  <si>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</si>
  <si>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</si>
  <si>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</si>
  <si>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</si>
  <si>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</si>
  <si>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</si>
  <si>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</si>
  <si>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</si>
  <si>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</si>
  <si>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</si>
  <si>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</si>
  <si>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</si>
  <si>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</si>
  <si>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</si>
  <si>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</si>
  <si>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</si>
  <si>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</si>
  <si>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</si>
  <si>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</si>
  <si>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</si>
  <si>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</si>
  <si>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</si>
  <si>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</si>
  <si>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</si>
  <si>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</si>
  <si>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</si>
  <si>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</si>
  <si>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</si>
  <si>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</si>
  <si>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</si>
  <si>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</si>
  <si>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</si>
  <si>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</si>
  <si>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</si>
  <si>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</si>
  <si>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</si>
  <si>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</si>
  <si>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</si>
  <si>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</si>
  <si>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</si>
  <si>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</si>
  <si>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</si>
  <si>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</si>
  <si>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</si>
  <si>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</si>
  <si>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</si>
  <si>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</si>
  <si>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</si>
  <si>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</si>
  <si>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</si>
  <si>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</si>
  <si>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</si>
  <si>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</si>
  <si>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</si>
  <si>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</si>
  <si>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</si>
  <si>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</si>
  <si>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</si>
  <si>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</si>
  <si>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</si>
  <si>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</si>
  <si>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</si>
  <si>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</si>
  <si>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</si>
  <si>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</si>
  <si>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</si>
  <si>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</si>
  <si>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</si>
  <si>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</si>
  <si>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</si>
  <si>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</si>
  <si>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</si>
  <si>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</si>
  <si>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</si>
  <si>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</si>
  <si>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</si>
  <si>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</si>
  <si>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</si>
  <si>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</si>
  <si>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</si>
  <si>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</si>
  <si>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</si>
  <si>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</si>
  <si>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</si>
  <si>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</si>
  <si>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</si>
  <si>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</si>
  <si>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</si>
  <si>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</si>
  <si>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</si>
  <si>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</si>
  <si>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</si>
  <si>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</si>
  <si>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</si>
  <si>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</si>
  <si>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</si>
  <si>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</si>
  <si>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</si>
  <si>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</si>
  <si>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</si>
  <si>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</si>
  <si>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</si>
  <si>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</si>
  <si>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</si>
  <si>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</si>
  <si>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</si>
  <si>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</si>
  <si>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</si>
  <si>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</si>
  <si>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</si>
  <si>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</si>
  <si>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</si>
  <si>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</si>
  <si>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</si>
  <si>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</si>
  <si>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</si>
  <si>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</si>
  <si>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</si>
  <si>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</si>
  <si>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</si>
  <si>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</si>
  <si>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</si>
  <si>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</si>
  <si>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</si>
  <si>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</si>
  <si>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</si>
  <si>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</si>
  <si>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</si>
  <si>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</si>
  <si>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</si>
  <si>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</si>
  <si>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</si>
  <si>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</si>
  <si>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</si>
  <si>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</si>
  <si>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</si>
  <si>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</si>
  <si>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</si>
  <si>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</si>
  <si>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</si>
  <si>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</si>
  <si>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</si>
  <si>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</si>
  <si>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</si>
  <si>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</si>
  <si>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</si>
  <si>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</si>
  <si>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</si>
  <si>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</si>
  <si>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</si>
  <si>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</si>
  <si>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</si>
  <si>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</si>
  <si>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</si>
  <si>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</si>
  <si>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</si>
  <si>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</si>
  <si>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</si>
  <si>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</si>
  <si>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</si>
  <si>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</si>
  <si>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</si>
  <si>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</si>
  <si>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</si>
  <si>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</si>
  <si>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</si>
  <si>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</si>
  <si>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</si>
  <si>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</si>
  <si>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</si>
  <si>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</si>
  <si>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</si>
  <si>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</si>
  <si>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</si>
  <si>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</si>
  <si>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</si>
  <si>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</si>
  <si>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</si>
  <si>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</si>
  <si>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</si>
  <si>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</si>
  <si>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</si>
  <si>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MUNICIPIO DE SAN FELIPE</t>
  </si>
  <si>
    <t>CORRESPONDIENTE DEL 01 DE ENERO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</si>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</sst>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3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0" fontId="8" fillId="0" borderId="0" xfId="0" applyFont="1" applyAlignment="1">
      <alignment vertic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698500</xdr:colOff>
      <xdr:row>151</xdr:row>
      <xdr:rowOff>79374</xdr:rowOff>
    </xdr:from>
    <xdr:to>
      <xdr:col>7</xdr:col>
      <xdr:colOff>428625</xdr:colOff>
      <xdr:row>162</xdr:row>
      <xdr:rowOff>75606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1365250" y="21939249"/>
          <a:ext cx="10890250" cy="1567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119885</xdr:colOff>
      <xdr:row>222</xdr:row>
      <xdr:rowOff>45982</xdr:rowOff>
    </xdr:from>
    <xdr:to>
      <xdr:col>3</xdr:col>
      <xdr:colOff>1028043</xdr:colOff>
      <xdr:row>224</xdr:row>
      <xdr:rowOff>118241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9949"/>
        <a:stretch/>
      </xdr:blipFill>
      <xdr:spPr>
        <a:xfrm>
          <a:off x="119885" y="34421379"/>
          <a:ext cx="8160296" cy="3612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63501</xdr:rowOff>
    </xdr:from>
    <xdr:to>
      <xdr:col>4</xdr:col>
      <xdr:colOff>1158874</xdr:colOff>
      <xdr:row>83</xdr:row>
      <xdr:rowOff>98534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378"/>
        <a:stretch/>
      </xdr:blipFill>
      <xdr:spPr>
        <a:xfrm>
          <a:off x="0" y="12045294"/>
          <a:ext cx="8174529" cy="324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124810</xdr:rowOff>
    </xdr:from>
    <xdr:to>
      <xdr:col>5</xdr:col>
      <xdr:colOff>44449</xdr:colOff>
      <xdr:row>50</xdr:row>
      <xdr:rowOff>26275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252"/>
        <a:stretch/>
      </xdr:blipFill>
      <xdr:spPr>
        <a:xfrm>
          <a:off x="0" y="7193017"/>
          <a:ext cx="8163690" cy="335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143"/>
  <sheetViews>
    <sheetView tabSelected="1" zoomScale="145" zoomScaleNormal="145" zoomScaleSheetLayoutView="100" workbookViewId="0">
      <pane ySplit="4" topLeftCell="A5" activePane="bottomLeft" state="frozen"/>
      <selection activeCell="A143" sqref="A143"/>
      <selection pane="bottomLeft" activeCell="A2" sqref="A2:B2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5" t="s">
        <v>650</v>
      </c>
      <c r="B1" s="165"/>
      <c r="C1" s="72"/>
      <c r="D1" s="69" t="s">
        <v>242</v>
      </c>
      <c r="E1" s="70">
        <v>2019</v>
      </c>
    </row>
    <row r="2" spans="1:5" ht="18.95" customHeight="1" x14ac:dyDescent="0.2">
      <c r="A2" s="166" t="s">
        <v>555</v>
      </c>
      <c r="B2" s="166"/>
      <c r="C2" s="91"/>
      <c r="D2" s="69" t="s">
        <v>244</v>
      </c>
      <c r="E2" s="72" t="s">
        <v>245</v>
      </c>
    </row>
    <row r="3" spans="1:5" ht="18.95" customHeight="1" x14ac:dyDescent="0.2">
      <c r="A3" s="167" t="s">
        <v>651</v>
      </c>
      <c r="B3" s="167"/>
      <c r="C3" s="72"/>
      <c r="D3" s="69" t="s">
        <v>246</v>
      </c>
      <c r="E3" s="70">
        <v>1</v>
      </c>
    </row>
    <row r="4" spans="1:5" ht="15" customHeight="1" x14ac:dyDescent="0.2">
      <c r="A4" s="50" t="s">
        <v>78</v>
      </c>
      <c r="B4" s="51" t="s">
        <v>79</v>
      </c>
    </row>
    <row r="5" spans="1:5" x14ac:dyDescent="0.2">
      <c r="A5" s="37"/>
      <c r="B5" s="38"/>
    </row>
    <row r="6" spans="1:5" x14ac:dyDescent="0.2">
      <c r="A6" s="39"/>
      <c r="B6" s="40" t="s">
        <v>82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176</v>
      </c>
      <c r="B12" s="101" t="s">
        <v>235</v>
      </c>
    </row>
    <row r="13" spans="1:5" x14ac:dyDescent="0.2">
      <c r="A13" s="100" t="s">
        <v>7</v>
      </c>
      <c r="B13" s="101" t="s">
        <v>234</v>
      </c>
    </row>
    <row r="14" spans="1:5" x14ac:dyDescent="0.2">
      <c r="A14" s="100" t="s">
        <v>8</v>
      </c>
      <c r="B14" s="101" t="s">
        <v>175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229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644</v>
      </c>
      <c r="B23" s="163" t="s">
        <v>359</v>
      </c>
    </row>
    <row r="24" spans="1:2" x14ac:dyDescent="0.2">
      <c r="A24" s="162" t="s">
        <v>645</v>
      </c>
      <c r="B24" s="163" t="s">
        <v>646</v>
      </c>
    </row>
    <row r="25" spans="1:2" s="161" customFormat="1" x14ac:dyDescent="0.2">
      <c r="A25" s="162" t="s">
        <v>647</v>
      </c>
      <c r="B25" s="163" t="s">
        <v>642</v>
      </c>
    </row>
    <row r="26" spans="1:2" x14ac:dyDescent="0.2">
      <c r="A26" s="162" t="s">
        <v>648</v>
      </c>
      <c r="B26" s="163" t="s">
        <v>413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115</v>
      </c>
      <c r="B31" s="101" t="s">
        <v>116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85</v>
      </c>
      <c r="B34" s="101" t="s">
        <v>80</v>
      </c>
    </row>
    <row r="35" spans="1:2" x14ac:dyDescent="0.2">
      <c r="A35" s="100" t="s">
        <v>86</v>
      </c>
      <c r="B35" s="101" t="s">
        <v>81</v>
      </c>
    </row>
    <row r="36" spans="1:2" x14ac:dyDescent="0.2">
      <c r="A36" s="39"/>
      <c r="B36" s="42"/>
    </row>
    <row r="37" spans="1:2" x14ac:dyDescent="0.2">
      <c r="A37" s="39"/>
      <c r="B37" s="40" t="s">
        <v>83</v>
      </c>
    </row>
    <row r="38" spans="1:2" x14ac:dyDescent="0.2">
      <c r="A38" s="39" t="s">
        <v>84</v>
      </c>
      <c r="B38" s="101" t="s">
        <v>33</v>
      </c>
    </row>
    <row r="39" spans="1:2" x14ac:dyDescent="0.2">
      <c r="A39" s="39"/>
      <c r="B39" s="101" t="s">
        <v>34</v>
      </c>
    </row>
    <row r="40" spans="1:2" ht="12" thickBot="1" x14ac:dyDescent="0.25">
      <c r="A40" s="43"/>
      <c r="B40" s="44"/>
    </row>
    <row r="42" spans="1:2" x14ac:dyDescent="0.2">
      <c r="A42" s="192" t="s">
        <v>652</v>
      </c>
    </row>
    <row r="143" spans="1:1" x14ac:dyDescent="0.2">
      <c r="A143" s="192" t="s">
        <v>652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25"/>
  <sheetViews>
    <sheetView showGridLines="0" zoomScale="145" zoomScaleNormal="145" workbookViewId="0">
      <selection activeCell="A3" sqref="A3:C3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71" t="s">
        <v>650</v>
      </c>
      <c r="B1" s="172"/>
      <c r="C1" s="173"/>
    </row>
    <row r="2" spans="1:3" s="92" customFormat="1" ht="18" customHeight="1" x14ac:dyDescent="0.25">
      <c r="A2" s="174" t="s">
        <v>552</v>
      </c>
      <c r="B2" s="175"/>
      <c r="C2" s="176"/>
    </row>
    <row r="3" spans="1:3" s="92" customFormat="1" ht="18" customHeight="1" x14ac:dyDescent="0.25">
      <c r="A3" s="174" t="s">
        <v>651</v>
      </c>
      <c r="B3" s="175"/>
      <c r="C3" s="176"/>
    </row>
    <row r="4" spans="1:3" s="95" customFormat="1" ht="18" customHeight="1" x14ac:dyDescent="0.2">
      <c r="A4" s="177" t="s">
        <v>548</v>
      </c>
      <c r="B4" s="178"/>
      <c r="C4" s="179"/>
    </row>
    <row r="5" spans="1:3" s="93" customFormat="1" x14ac:dyDescent="0.2">
      <c r="A5" s="113" t="s">
        <v>588</v>
      </c>
      <c r="B5" s="113"/>
      <c r="C5" s="114">
        <v>475550292.05000001</v>
      </c>
    </row>
    <row r="6" spans="1:3" x14ac:dyDescent="0.2">
      <c r="A6" s="115"/>
      <c r="B6" s="116"/>
      <c r="C6" s="117"/>
    </row>
    <row r="7" spans="1:3" x14ac:dyDescent="0.2">
      <c r="A7" s="126" t="s">
        <v>589</v>
      </c>
      <c r="B7" s="126"/>
      <c r="C7" s="118">
        <f>SUM(C8:C13)</f>
        <v>0</v>
      </c>
    </row>
    <row r="8" spans="1:3" x14ac:dyDescent="0.2">
      <c r="A8" s="135" t="s">
        <v>590</v>
      </c>
      <c r="B8" s="134" t="s">
        <v>397</v>
      </c>
      <c r="C8" s="119">
        <v>0</v>
      </c>
    </row>
    <row r="9" spans="1:3" x14ac:dyDescent="0.2">
      <c r="A9" s="120" t="s">
        <v>591</v>
      </c>
      <c r="B9" s="121" t="s">
        <v>600</v>
      </c>
      <c r="C9" s="119">
        <v>0</v>
      </c>
    </row>
    <row r="10" spans="1:3" x14ac:dyDescent="0.2">
      <c r="A10" s="120" t="s">
        <v>592</v>
      </c>
      <c r="B10" s="121" t="s">
        <v>405</v>
      </c>
      <c r="C10" s="119">
        <v>0</v>
      </c>
    </row>
    <row r="11" spans="1:3" x14ac:dyDescent="0.2">
      <c r="A11" s="120" t="s">
        <v>593</v>
      </c>
      <c r="B11" s="121" t="s">
        <v>406</v>
      </c>
      <c r="C11" s="119">
        <v>0</v>
      </c>
    </row>
    <row r="12" spans="1:3" x14ac:dyDescent="0.2">
      <c r="A12" s="120" t="s">
        <v>594</v>
      </c>
      <c r="B12" s="121" t="s">
        <v>407</v>
      </c>
      <c r="C12" s="119">
        <v>0</v>
      </c>
    </row>
    <row r="13" spans="1:3" x14ac:dyDescent="0.2">
      <c r="A13" s="122" t="s">
        <v>595</v>
      </c>
      <c r="B13" s="123" t="s">
        <v>596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125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599</v>
      </c>
      <c r="C16" s="119">
        <v>0</v>
      </c>
    </row>
    <row r="17" spans="1:3" x14ac:dyDescent="0.2">
      <c r="A17" s="128">
        <v>3.2</v>
      </c>
      <c r="B17" s="121" t="s">
        <v>597</v>
      </c>
      <c r="C17" s="119">
        <v>0</v>
      </c>
    </row>
    <row r="18" spans="1:3" x14ac:dyDescent="0.2">
      <c r="A18" s="128">
        <v>3.3</v>
      </c>
      <c r="B18" s="123" t="s">
        <v>598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124</v>
      </c>
      <c r="B20" s="132"/>
      <c r="C20" s="114">
        <f>C5+C7-C15</f>
        <v>475550292.05000001</v>
      </c>
    </row>
    <row r="24" spans="1:3" x14ac:dyDescent="0.2">
      <c r="A24" s="192" t="s">
        <v>652</v>
      </c>
    </row>
    <row r="125" spans="1:1" x14ac:dyDescent="0.2">
      <c r="A125" s="192" t="s">
        <v>652</v>
      </c>
    </row>
  </sheetData>
  <mergeCells count="4">
    <mergeCell ref="A1:C1"/>
    <mergeCell ref="A2:C2"/>
    <mergeCell ref="A3:C3"/>
    <mergeCell ref="A4:C4"/>
  </mergeCells>
  <printOptions horizontalCentered="1"/>
  <pageMargins left="0.75" right="0.35433070866141736" top="0.92" bottom="0.74803149606299213" header="0.31496062992125984" footer="0.31496062992125984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43"/>
  <sheetViews>
    <sheetView showGridLines="0" zoomScale="145" zoomScaleNormal="145" workbookViewId="0">
      <selection activeCell="A2" sqref="A2:C2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0" t="s">
        <v>650</v>
      </c>
      <c r="B1" s="181"/>
      <c r="C1" s="182"/>
    </row>
    <row r="2" spans="1:3" s="96" customFormat="1" ht="18.95" customHeight="1" x14ac:dyDescent="0.25">
      <c r="A2" s="183" t="s">
        <v>553</v>
      </c>
      <c r="B2" s="184"/>
      <c r="C2" s="185"/>
    </row>
    <row r="3" spans="1:3" s="96" customFormat="1" ht="18.95" customHeight="1" x14ac:dyDescent="0.25">
      <c r="A3" s="183" t="s">
        <v>651</v>
      </c>
      <c r="B3" s="184"/>
      <c r="C3" s="185"/>
    </row>
    <row r="4" spans="1:3" s="97" customFormat="1" x14ac:dyDescent="0.2">
      <c r="A4" s="177" t="s">
        <v>548</v>
      </c>
      <c r="B4" s="178"/>
      <c r="C4" s="179"/>
    </row>
    <row r="5" spans="1:3" x14ac:dyDescent="0.2">
      <c r="A5" s="144" t="s">
        <v>601</v>
      </c>
      <c r="B5" s="113"/>
      <c r="C5" s="137">
        <v>382882871.55000001</v>
      </c>
    </row>
    <row r="6" spans="1:3" x14ac:dyDescent="0.2">
      <c r="A6" s="138"/>
      <c r="B6" s="116"/>
      <c r="C6" s="139"/>
    </row>
    <row r="7" spans="1:3" x14ac:dyDescent="0.2">
      <c r="A7" s="126" t="s">
        <v>602</v>
      </c>
      <c r="B7" s="140"/>
      <c r="C7" s="118">
        <f>SUM(C8:C28)</f>
        <v>129341831.92</v>
      </c>
    </row>
    <row r="8" spans="1:3" x14ac:dyDescent="0.2">
      <c r="A8" s="145">
        <v>2.1</v>
      </c>
      <c r="B8" s="146" t="s">
        <v>425</v>
      </c>
      <c r="C8" s="147">
        <v>0</v>
      </c>
    </row>
    <row r="9" spans="1:3" x14ac:dyDescent="0.2">
      <c r="A9" s="145">
        <v>2.2000000000000002</v>
      </c>
      <c r="B9" s="146" t="s">
        <v>422</v>
      </c>
      <c r="C9" s="147">
        <v>0</v>
      </c>
    </row>
    <row r="10" spans="1:3" x14ac:dyDescent="0.2">
      <c r="A10" s="154">
        <v>2.2999999999999998</v>
      </c>
      <c r="B10" s="136" t="s">
        <v>291</v>
      </c>
      <c r="C10" s="147">
        <v>829319.42</v>
      </c>
    </row>
    <row r="11" spans="1:3" x14ac:dyDescent="0.2">
      <c r="A11" s="154">
        <v>2.4</v>
      </c>
      <c r="B11" s="136" t="s">
        <v>292</v>
      </c>
      <c r="C11" s="147">
        <v>453146.72</v>
      </c>
    </row>
    <row r="12" spans="1:3" x14ac:dyDescent="0.2">
      <c r="A12" s="154">
        <v>2.5</v>
      </c>
      <c r="B12" s="136" t="s">
        <v>293</v>
      </c>
      <c r="C12" s="147">
        <v>3524.5</v>
      </c>
    </row>
    <row r="13" spans="1:3" x14ac:dyDescent="0.2">
      <c r="A13" s="154">
        <v>2.6</v>
      </c>
      <c r="B13" s="136" t="s">
        <v>294</v>
      </c>
      <c r="C13" s="147">
        <v>0</v>
      </c>
    </row>
    <row r="14" spans="1:3" x14ac:dyDescent="0.2">
      <c r="A14" s="154">
        <v>2.7</v>
      </c>
      <c r="B14" s="136" t="s">
        <v>295</v>
      </c>
      <c r="C14" s="147">
        <v>0</v>
      </c>
    </row>
    <row r="15" spans="1:3" x14ac:dyDescent="0.2">
      <c r="A15" s="154">
        <v>2.8</v>
      </c>
      <c r="B15" s="136" t="s">
        <v>296</v>
      </c>
      <c r="C15" s="147">
        <v>422465.17</v>
      </c>
    </row>
    <row r="16" spans="1:3" x14ac:dyDescent="0.2">
      <c r="A16" s="154">
        <v>2.9</v>
      </c>
      <c r="B16" s="136" t="s">
        <v>298</v>
      </c>
      <c r="C16" s="147">
        <v>0</v>
      </c>
    </row>
    <row r="17" spans="1:3" x14ac:dyDescent="0.2">
      <c r="A17" s="154" t="s">
        <v>603</v>
      </c>
      <c r="B17" s="136" t="s">
        <v>604</v>
      </c>
      <c r="C17" s="147">
        <v>123689073.02</v>
      </c>
    </row>
    <row r="18" spans="1:3" x14ac:dyDescent="0.2">
      <c r="A18" s="154" t="s">
        <v>633</v>
      </c>
      <c r="B18" s="136" t="s">
        <v>300</v>
      </c>
      <c r="C18" s="147">
        <v>0</v>
      </c>
    </row>
    <row r="19" spans="1:3" x14ac:dyDescent="0.2">
      <c r="A19" s="154" t="s">
        <v>634</v>
      </c>
      <c r="B19" s="136" t="s">
        <v>605</v>
      </c>
      <c r="C19" s="147">
        <v>3944303.09</v>
      </c>
    </row>
    <row r="20" spans="1:3" x14ac:dyDescent="0.2">
      <c r="A20" s="154" t="s">
        <v>635</v>
      </c>
      <c r="B20" s="136" t="s">
        <v>606</v>
      </c>
      <c r="C20" s="147">
        <v>0</v>
      </c>
    </row>
    <row r="21" spans="1:3" x14ac:dyDescent="0.2">
      <c r="A21" s="154" t="s">
        <v>636</v>
      </c>
      <c r="B21" s="136" t="s">
        <v>607</v>
      </c>
      <c r="C21" s="147">
        <v>0</v>
      </c>
    </row>
    <row r="22" spans="1:3" ht="15" x14ac:dyDescent="0.25">
      <c r="A22" s="155" t="s">
        <v>608</v>
      </c>
      <c r="B22" s="136" t="s">
        <v>609</v>
      </c>
      <c r="C22" s="147">
        <v>0</v>
      </c>
    </row>
    <row r="23" spans="1:3" x14ac:dyDescent="0.2">
      <c r="A23" s="154" t="s">
        <v>610</v>
      </c>
      <c r="B23" s="136" t="s">
        <v>611</v>
      </c>
      <c r="C23" s="147">
        <v>0</v>
      </c>
    </row>
    <row r="24" spans="1:3" x14ac:dyDescent="0.2">
      <c r="A24" s="154" t="s">
        <v>612</v>
      </c>
      <c r="B24" s="136" t="s">
        <v>613</v>
      </c>
      <c r="C24" s="147">
        <v>0</v>
      </c>
    </row>
    <row r="25" spans="1:3" x14ac:dyDescent="0.2">
      <c r="A25" s="154" t="s">
        <v>614</v>
      </c>
      <c r="B25" s="136" t="s">
        <v>615</v>
      </c>
      <c r="C25" s="147">
        <v>0</v>
      </c>
    </row>
    <row r="26" spans="1:3" x14ac:dyDescent="0.2">
      <c r="A26" s="154" t="s">
        <v>616</v>
      </c>
      <c r="B26" s="136" t="s">
        <v>617</v>
      </c>
      <c r="C26" s="147">
        <v>0</v>
      </c>
    </row>
    <row r="27" spans="1:3" x14ac:dyDescent="0.2">
      <c r="A27" s="154" t="s">
        <v>618</v>
      </c>
      <c r="B27" s="136" t="s">
        <v>619</v>
      </c>
      <c r="C27" s="147">
        <v>0</v>
      </c>
    </row>
    <row r="28" spans="1:3" x14ac:dyDescent="0.2">
      <c r="A28" s="154" t="s">
        <v>620</v>
      </c>
      <c r="B28" s="146" t="s">
        <v>621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622</v>
      </c>
      <c r="B30" s="151"/>
      <c r="C30" s="152">
        <f>SUM(C31:C37)</f>
        <v>9709872.1099999994</v>
      </c>
    </row>
    <row r="31" spans="1:3" x14ac:dyDescent="0.2">
      <c r="A31" s="154" t="s">
        <v>623</v>
      </c>
      <c r="B31" s="136" t="s">
        <v>494</v>
      </c>
      <c r="C31" s="147">
        <v>9709872.1099999994</v>
      </c>
    </row>
    <row r="32" spans="1:3" x14ac:dyDescent="0.2">
      <c r="A32" s="154" t="s">
        <v>624</v>
      </c>
      <c r="B32" s="136" t="s">
        <v>122</v>
      </c>
      <c r="C32" s="147">
        <v>0</v>
      </c>
    </row>
    <row r="33" spans="1:3" x14ac:dyDescent="0.2">
      <c r="A33" s="154" t="s">
        <v>625</v>
      </c>
      <c r="B33" s="136" t="s">
        <v>504</v>
      </c>
      <c r="C33" s="147">
        <v>0</v>
      </c>
    </row>
    <row r="34" spans="1:3" x14ac:dyDescent="0.2">
      <c r="A34" s="154" t="s">
        <v>626</v>
      </c>
      <c r="B34" s="136" t="s">
        <v>627</v>
      </c>
      <c r="C34" s="147">
        <v>0</v>
      </c>
    </row>
    <row r="35" spans="1:3" x14ac:dyDescent="0.2">
      <c r="A35" s="154" t="s">
        <v>628</v>
      </c>
      <c r="B35" s="136" t="s">
        <v>629</v>
      </c>
      <c r="C35" s="147">
        <v>0</v>
      </c>
    </row>
    <row r="36" spans="1:3" x14ac:dyDescent="0.2">
      <c r="A36" s="154" t="s">
        <v>630</v>
      </c>
      <c r="B36" s="136" t="s">
        <v>512</v>
      </c>
      <c r="C36" s="147">
        <v>0</v>
      </c>
    </row>
    <row r="37" spans="1:3" x14ac:dyDescent="0.2">
      <c r="A37" s="154" t="s">
        <v>631</v>
      </c>
      <c r="B37" s="146" t="s">
        <v>632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126</v>
      </c>
      <c r="B39" s="113"/>
      <c r="C39" s="114">
        <f>C5-C7+C30</f>
        <v>263250911.74000001</v>
      </c>
    </row>
    <row r="42" spans="1:3" x14ac:dyDescent="0.2">
      <c r="A42" s="192" t="s">
        <v>652</v>
      </c>
    </row>
    <row r="143" spans="1:1" x14ac:dyDescent="0.2">
      <c r="A143" s="192" t="s">
        <v>652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zoomScale="145" zoomScaleNormal="145" workbookViewId="0">
      <selection activeCell="A2" sqref="A2:F2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0.140625" style="84" bestFit="1" customWidth="1"/>
    <col min="4" max="4" width="16.28515625" style="84" bestFit="1" customWidth="1"/>
    <col min="5" max="5" width="16.7109375" style="84" bestFit="1" customWidth="1"/>
    <col min="6" max="6" width="9.28515625" style="84" bestFit="1" customWidth="1"/>
    <col min="7" max="7" width="17.140625" style="84" bestFit="1" customWidth="1"/>
    <col min="8" max="8" width="9.28515625" style="84" bestFit="1" customWidth="1"/>
    <col min="9" max="9" width="11" style="84" bestFit="1" customWidth="1"/>
    <col min="10" max="10" width="14.140625" style="84" bestFit="1" customWidth="1"/>
    <col min="11" max="16384" width="9.140625" style="84"/>
  </cols>
  <sheetData>
    <row r="1" spans="1:10" ht="18.95" customHeight="1" x14ac:dyDescent="0.2">
      <c r="A1" s="170" t="s">
        <v>650</v>
      </c>
      <c r="B1" s="186"/>
      <c r="C1" s="186"/>
      <c r="D1" s="186"/>
      <c r="E1" s="186"/>
      <c r="F1" s="186"/>
      <c r="G1" s="82" t="s">
        <v>242</v>
      </c>
      <c r="H1" s="83">
        <f>'Notas a los Edos Financieros'!E1</f>
        <v>2019</v>
      </c>
    </row>
    <row r="2" spans="1:10" ht="18.95" customHeight="1" x14ac:dyDescent="0.2">
      <c r="A2" s="170" t="s">
        <v>554</v>
      </c>
      <c r="B2" s="186"/>
      <c r="C2" s="186"/>
      <c r="D2" s="186"/>
      <c r="E2" s="186"/>
      <c r="F2" s="186"/>
      <c r="G2" s="82" t="s">
        <v>244</v>
      </c>
      <c r="H2" s="83" t="str">
        <f>'Notas a los Edos Financieros'!E2</f>
        <v>Trimestral</v>
      </c>
    </row>
    <row r="3" spans="1:10" ht="18.95" customHeight="1" x14ac:dyDescent="0.2">
      <c r="A3" s="187" t="s">
        <v>651</v>
      </c>
      <c r="B3" s="188"/>
      <c r="C3" s="188"/>
      <c r="D3" s="188"/>
      <c r="E3" s="188"/>
      <c r="F3" s="188"/>
      <c r="G3" s="82" t="s">
        <v>246</v>
      </c>
      <c r="H3" s="83">
        <f>'Notas a los Edos Financieros'!E3</f>
        <v>1</v>
      </c>
    </row>
    <row r="4" spans="1:10" x14ac:dyDescent="0.2">
      <c r="A4" s="85" t="s">
        <v>247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189</v>
      </c>
      <c r="B7" s="87" t="s">
        <v>549</v>
      </c>
      <c r="C7" s="87" t="s">
        <v>224</v>
      </c>
      <c r="D7" s="87" t="s">
        <v>550</v>
      </c>
      <c r="E7" s="87" t="s">
        <v>551</v>
      </c>
      <c r="F7" s="87" t="s">
        <v>223</v>
      </c>
      <c r="G7" s="87" t="s">
        <v>166</v>
      </c>
      <c r="H7" s="87" t="s">
        <v>226</v>
      </c>
      <c r="I7" s="87" t="s">
        <v>227</v>
      </c>
      <c r="J7" s="87" t="s">
        <v>228</v>
      </c>
    </row>
    <row r="8" spans="1:10" s="99" customFormat="1" x14ac:dyDescent="0.2">
      <c r="A8" s="98">
        <v>7000</v>
      </c>
      <c r="B8" s="99" t="s">
        <v>167</v>
      </c>
    </row>
    <row r="9" spans="1:10" x14ac:dyDescent="0.2">
      <c r="A9" s="84">
        <v>7110</v>
      </c>
      <c r="B9" s="84" t="s">
        <v>166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165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164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163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162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161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160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159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158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157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156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155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154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153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152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151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150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149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148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147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146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145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144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143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142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141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139</v>
      </c>
    </row>
    <row r="36" spans="1:6" x14ac:dyDescent="0.2">
      <c r="A36" s="84">
        <v>8110</v>
      </c>
      <c r="B36" s="84" t="s">
        <v>138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137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136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135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134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133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192" t="s">
        <v>652</v>
      </c>
      <c r="B42" s="84" t="s">
        <v>132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131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130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129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128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127</v>
      </c>
      <c r="C47" s="89">
        <v>0</v>
      </c>
      <c r="D47" s="89">
        <v>0</v>
      </c>
      <c r="E47" s="89">
        <v>0</v>
      </c>
      <c r="F47" s="89">
        <f t="shared" si="0"/>
        <v>0</v>
      </c>
    </row>
    <row r="143" spans="1:1" x14ac:dyDescent="0.2">
      <c r="A143" s="192" t="s">
        <v>652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67" fitToHeight="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3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A1" s="1" t="s">
        <v>650</v>
      </c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 t="s">
        <v>651</v>
      </c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89" t="s">
        <v>37</v>
      </c>
      <c r="B5" s="189"/>
      <c r="C5" s="189"/>
      <c r="D5" s="189"/>
      <c r="E5" s="18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0" t="s">
        <v>41</v>
      </c>
      <c r="C10" s="190"/>
      <c r="D10" s="190"/>
      <c r="E10" s="190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0" t="s">
        <v>45</v>
      </c>
      <c r="C12" s="190"/>
      <c r="D12" s="190"/>
      <c r="E12" s="190"/>
    </row>
    <row r="13" spans="1:8" s="11" customFormat="1" ht="26.1" customHeight="1" x14ac:dyDescent="0.2">
      <c r="A13" s="158" t="s">
        <v>46</v>
      </c>
      <c r="B13" s="190" t="s">
        <v>47</v>
      </c>
      <c r="C13" s="190"/>
      <c r="D13" s="190"/>
      <c r="E13" s="190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639</v>
      </c>
    </row>
    <row r="19" spans="1:8" s="11" customFormat="1" ht="12.95" customHeight="1" x14ac:dyDescent="0.2">
      <c r="A19" s="159" t="s">
        <v>637</v>
      </c>
    </row>
    <row r="20" spans="1:8" s="11" customFormat="1" ht="12.95" customHeight="1" x14ac:dyDescent="0.2">
      <c r="A20" s="159" t="s">
        <v>638</v>
      </c>
    </row>
    <row r="21" spans="1:8" s="11" customFormat="1" x14ac:dyDescent="0.2">
      <c r="A21" s="13"/>
    </row>
    <row r="22" spans="1:8" s="11" customFormat="1" x14ac:dyDescent="0.2">
      <c r="A22" s="13" t="s">
        <v>583</v>
      </c>
      <c r="B22" s="13"/>
      <c r="C22" s="13"/>
      <c r="D22" s="13"/>
    </row>
    <row r="23" spans="1:8" s="11" customFormat="1" x14ac:dyDescent="0.2">
      <c r="A23" s="13" t="s">
        <v>584</v>
      </c>
      <c r="B23" s="13"/>
      <c r="C23" s="13"/>
      <c r="D23" s="13"/>
    </row>
    <row r="24" spans="1:8" s="11" customFormat="1" x14ac:dyDescent="0.2">
      <c r="A24" s="13" t="s">
        <v>585</v>
      </c>
      <c r="B24" s="13"/>
      <c r="C24" s="13"/>
      <c r="D24" s="13"/>
    </row>
    <row r="25" spans="1:8" s="11" customFormat="1" x14ac:dyDescent="0.2">
      <c r="A25" s="13" t="s">
        <v>586</v>
      </c>
      <c r="B25" s="13"/>
      <c r="C25" s="13"/>
      <c r="D25" s="13"/>
    </row>
    <row r="26" spans="1:8" s="11" customFormat="1" x14ac:dyDescent="0.2">
      <c r="A26" s="13" t="s">
        <v>587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140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1" t="s">
        <v>52</v>
      </c>
      <c r="C31" s="191"/>
      <c r="D31" s="191"/>
      <c r="E31" s="191"/>
      <c r="H31" s="15"/>
    </row>
    <row r="32" spans="1:8" s="11" customFormat="1" ht="22.5" x14ac:dyDescent="0.2">
      <c r="A32" s="46" t="s">
        <v>189</v>
      </c>
      <c r="B32" s="47" t="s">
        <v>186</v>
      </c>
      <c r="C32" s="48" t="s">
        <v>224</v>
      </c>
      <c r="D32" s="48" t="s">
        <v>223</v>
      </c>
      <c r="E32" s="49" t="s">
        <v>166</v>
      </c>
      <c r="F32" s="49" t="s">
        <v>226</v>
      </c>
      <c r="G32" s="49" t="s">
        <v>227</v>
      </c>
      <c r="H32" s="49" t="s">
        <v>228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2" t="s">
        <v>652</v>
      </c>
      <c r="B42" s="19" t="s">
        <v>71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72</v>
      </c>
      <c r="B43" s="19" t="s">
        <v>73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74</v>
      </c>
      <c r="B44" s="21" t="s">
        <v>75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76</v>
      </c>
      <c r="B45" s="23" t="s">
        <v>76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77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140</v>
      </c>
      <c r="B47" s="26"/>
      <c r="C47" s="27"/>
      <c r="D47" s="27"/>
      <c r="E47" s="27"/>
      <c r="F47" s="15"/>
      <c r="G47" s="15"/>
      <c r="H47" s="15"/>
    </row>
    <row r="50" spans="1:1" x14ac:dyDescent="0.2">
      <c r="A50" s="192" t="s">
        <v>652</v>
      </c>
    </row>
    <row r="143" spans="1:1" x14ac:dyDescent="0.2">
      <c r="A143" s="192" t="s">
        <v>652</v>
      </c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3"/>
  <sheetViews>
    <sheetView view="pageBreakPreview" zoomScale="145" zoomScaleNormal="85" zoomScaleSheetLayoutView="145" workbookViewId="0">
      <selection activeCell="A143" sqref="A143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8" s="71" customFormat="1" ht="18.95" customHeight="1" x14ac:dyDescent="0.25">
      <c r="A1" s="168" t="s">
        <v>650</v>
      </c>
      <c r="B1" s="169"/>
      <c r="C1" s="169"/>
      <c r="D1" s="169"/>
      <c r="E1" s="169"/>
      <c r="F1" s="169"/>
      <c r="G1" s="69" t="s">
        <v>242</v>
      </c>
      <c r="H1" s="80">
        <v>2019</v>
      </c>
    </row>
    <row r="2" spans="1:8" s="71" customFormat="1" ht="18.95" customHeight="1" x14ac:dyDescent="0.25">
      <c r="A2" s="168" t="s">
        <v>243</v>
      </c>
      <c r="B2" s="169"/>
      <c r="C2" s="169"/>
      <c r="D2" s="169"/>
      <c r="E2" s="169"/>
      <c r="F2" s="169"/>
      <c r="G2" s="69" t="s">
        <v>244</v>
      </c>
      <c r="H2" s="80" t="str">
        <f>'Notas a los Edos Financieros'!E2</f>
        <v>Trimestral</v>
      </c>
    </row>
    <row r="3" spans="1:8" s="71" customFormat="1" ht="18.95" customHeight="1" x14ac:dyDescent="0.25">
      <c r="A3" s="168" t="s">
        <v>651</v>
      </c>
      <c r="B3" s="169"/>
      <c r="C3" s="169"/>
      <c r="D3" s="169"/>
      <c r="E3" s="169"/>
      <c r="F3" s="169"/>
      <c r="G3" s="69" t="s">
        <v>246</v>
      </c>
      <c r="H3" s="80">
        <f>'Notas a los Edos Financieros'!E3</f>
        <v>1</v>
      </c>
    </row>
    <row r="4" spans="1:8" x14ac:dyDescent="0.2">
      <c r="A4" s="73" t="s">
        <v>247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197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189</v>
      </c>
      <c r="B7" s="76" t="s">
        <v>186</v>
      </c>
      <c r="C7" s="76" t="s">
        <v>187</v>
      </c>
      <c r="D7" s="76" t="s">
        <v>188</v>
      </c>
      <c r="E7" s="76"/>
      <c r="F7" s="76"/>
      <c r="G7" s="76"/>
      <c r="H7" s="76"/>
    </row>
    <row r="8" spans="1:8" x14ac:dyDescent="0.2">
      <c r="A8" s="77">
        <v>1114</v>
      </c>
      <c r="B8" s="75" t="s">
        <v>248</v>
      </c>
      <c r="C8" s="79">
        <v>28151132.109999999</v>
      </c>
    </row>
    <row r="9" spans="1:8" x14ac:dyDescent="0.2">
      <c r="A9" s="77">
        <v>1115</v>
      </c>
      <c r="B9" s="75" t="s">
        <v>249</v>
      </c>
      <c r="C9" s="79">
        <v>3824479.61</v>
      </c>
    </row>
    <row r="10" spans="1:8" x14ac:dyDescent="0.2">
      <c r="A10" s="77">
        <v>1121</v>
      </c>
      <c r="B10" s="75" t="s">
        <v>250</v>
      </c>
      <c r="C10" s="79">
        <v>0</v>
      </c>
    </row>
    <row r="11" spans="1:8" x14ac:dyDescent="0.2">
      <c r="A11" s="77">
        <v>1211</v>
      </c>
      <c r="B11" s="75" t="s">
        <v>251</v>
      </c>
      <c r="C11" s="79">
        <v>0</v>
      </c>
    </row>
    <row r="13" spans="1:8" x14ac:dyDescent="0.2">
      <c r="A13" s="74" t="s">
        <v>198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189</v>
      </c>
      <c r="B14" s="76" t="s">
        <v>186</v>
      </c>
      <c r="C14" s="76" t="s">
        <v>187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231</v>
      </c>
    </row>
    <row r="15" spans="1:8" x14ac:dyDescent="0.2">
      <c r="A15" s="77">
        <v>1122</v>
      </c>
      <c r="B15" s="75" t="s">
        <v>252</v>
      </c>
      <c r="C15" s="79">
        <v>0.92</v>
      </c>
      <c r="D15" s="79">
        <v>18058.38</v>
      </c>
      <c r="E15" s="79">
        <v>17017.64</v>
      </c>
      <c r="F15" s="79">
        <v>21750.43</v>
      </c>
      <c r="G15" s="79">
        <v>12664.42</v>
      </c>
    </row>
    <row r="16" spans="1:8" x14ac:dyDescent="0.2">
      <c r="A16" s="77">
        <v>1124</v>
      </c>
      <c r="B16" s="75" t="s">
        <v>253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8" spans="1:8" x14ac:dyDescent="0.2">
      <c r="A18" s="74" t="s">
        <v>199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189</v>
      </c>
      <c r="B19" s="76" t="s">
        <v>186</v>
      </c>
      <c r="C19" s="76" t="s">
        <v>187</v>
      </c>
      <c r="D19" s="76" t="s">
        <v>254</v>
      </c>
      <c r="E19" s="76" t="s">
        <v>255</v>
      </c>
      <c r="F19" s="76" t="s">
        <v>256</v>
      </c>
      <c r="G19" s="76" t="s">
        <v>257</v>
      </c>
      <c r="H19" s="76" t="s">
        <v>258</v>
      </c>
    </row>
    <row r="20" spans="1:8" x14ac:dyDescent="0.2">
      <c r="A20" s="77">
        <v>1123</v>
      </c>
      <c r="B20" s="75" t="s">
        <v>259</v>
      </c>
      <c r="C20" s="79">
        <v>4034845.99</v>
      </c>
      <c r="D20" s="79">
        <v>4034845.99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260</v>
      </c>
      <c r="C21" s="79">
        <v>5000</v>
      </c>
      <c r="D21" s="79">
        <v>5000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261</v>
      </c>
      <c r="C22" s="79">
        <v>1162821.48</v>
      </c>
      <c r="D22" s="79">
        <v>1162821.48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262</v>
      </c>
      <c r="C23" s="79">
        <v>1238991.08</v>
      </c>
      <c r="D23" s="79">
        <v>1238991.08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263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264</v>
      </c>
      <c r="C25" s="79">
        <v>26379535.25</v>
      </c>
      <c r="D25" s="79">
        <v>26379535.25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265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266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189</v>
      </c>
      <c r="B29" s="76" t="s">
        <v>186</v>
      </c>
      <c r="C29" s="76" t="s">
        <v>187</v>
      </c>
      <c r="D29" s="76" t="s">
        <v>202</v>
      </c>
      <c r="E29" s="76" t="s">
        <v>201</v>
      </c>
      <c r="F29" s="76" t="s">
        <v>267</v>
      </c>
      <c r="G29" s="76" t="s">
        <v>204</v>
      </c>
      <c r="H29" s="76"/>
    </row>
    <row r="30" spans="1:8" x14ac:dyDescent="0.2">
      <c r="A30" s="77">
        <v>1140</v>
      </c>
      <c r="B30" s="75" t="s">
        <v>268</v>
      </c>
      <c r="C30" s="79">
        <f>SUM(C31:C35)</f>
        <v>0</v>
      </c>
    </row>
    <row r="31" spans="1:8" x14ac:dyDescent="0.2">
      <c r="A31" s="77">
        <v>1141</v>
      </c>
      <c r="B31" s="75" t="s">
        <v>269</v>
      </c>
      <c r="C31" s="79">
        <v>0</v>
      </c>
    </row>
    <row r="32" spans="1:8" x14ac:dyDescent="0.2">
      <c r="A32" s="77">
        <v>1142</v>
      </c>
      <c r="B32" s="75" t="s">
        <v>270</v>
      </c>
      <c r="C32" s="79">
        <v>0</v>
      </c>
    </row>
    <row r="33" spans="1:8" x14ac:dyDescent="0.2">
      <c r="A33" s="77">
        <v>1143</v>
      </c>
      <c r="B33" s="75" t="s">
        <v>271</v>
      </c>
      <c r="C33" s="79">
        <v>0</v>
      </c>
    </row>
    <row r="34" spans="1:8" x14ac:dyDescent="0.2">
      <c r="A34" s="77">
        <v>1144</v>
      </c>
      <c r="B34" s="75" t="s">
        <v>272</v>
      </c>
      <c r="C34" s="79">
        <v>0</v>
      </c>
    </row>
    <row r="35" spans="1:8" x14ac:dyDescent="0.2">
      <c r="A35" s="77">
        <v>1145</v>
      </c>
      <c r="B35" s="75" t="s">
        <v>273</v>
      </c>
      <c r="C35" s="79">
        <v>0</v>
      </c>
    </row>
    <row r="37" spans="1:8" x14ac:dyDescent="0.2">
      <c r="A37" s="74" t="s">
        <v>274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189</v>
      </c>
      <c r="B38" s="76" t="s">
        <v>186</v>
      </c>
      <c r="C38" s="76" t="s">
        <v>187</v>
      </c>
      <c r="D38" s="76" t="s">
        <v>200</v>
      </c>
      <c r="E38" s="76" t="s">
        <v>203</v>
      </c>
      <c r="F38" s="76" t="s">
        <v>275</v>
      </c>
      <c r="G38" s="76"/>
      <c r="H38" s="76"/>
    </row>
    <row r="39" spans="1:8" x14ac:dyDescent="0.2">
      <c r="A39" s="77">
        <v>1150</v>
      </c>
      <c r="B39" s="75" t="s">
        <v>276</v>
      </c>
      <c r="C39" s="79">
        <f>C40</f>
        <v>0</v>
      </c>
    </row>
    <row r="40" spans="1:8" x14ac:dyDescent="0.2">
      <c r="A40" s="77">
        <v>1151</v>
      </c>
      <c r="B40" s="75" t="s">
        <v>277</v>
      </c>
      <c r="C40" s="79">
        <v>0</v>
      </c>
    </row>
    <row r="42" spans="1:8" x14ac:dyDescent="0.2">
      <c r="A42" s="192" t="s">
        <v>652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189</v>
      </c>
      <c r="B43" s="76" t="s">
        <v>186</v>
      </c>
      <c r="C43" s="76" t="s">
        <v>187</v>
      </c>
      <c r="D43" s="76" t="s">
        <v>188</v>
      </c>
      <c r="E43" s="76" t="s">
        <v>258</v>
      </c>
      <c r="F43" s="76"/>
      <c r="G43" s="76"/>
      <c r="H43" s="76"/>
    </row>
    <row r="44" spans="1:8" x14ac:dyDescent="0.2">
      <c r="A44" s="77">
        <v>1213</v>
      </c>
      <c r="B44" s="75" t="s">
        <v>278</v>
      </c>
      <c r="C44" s="79">
        <v>0</v>
      </c>
    </row>
    <row r="46" spans="1:8" x14ac:dyDescent="0.2">
      <c r="A46" s="74" t="s">
        <v>205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189</v>
      </c>
      <c r="B47" s="76" t="s">
        <v>186</v>
      </c>
      <c r="C47" s="76" t="s">
        <v>187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279</v>
      </c>
      <c r="C48" s="79">
        <v>0</v>
      </c>
    </row>
    <row r="50" spans="1:9" x14ac:dyDescent="0.2">
      <c r="A50" s="74" t="s">
        <v>209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189</v>
      </c>
      <c r="B51" s="76" t="s">
        <v>186</v>
      </c>
      <c r="C51" s="76" t="s">
        <v>187</v>
      </c>
      <c r="D51" s="76" t="s">
        <v>206</v>
      </c>
      <c r="E51" s="76" t="s">
        <v>207</v>
      </c>
      <c r="F51" s="76" t="s">
        <v>200</v>
      </c>
      <c r="G51" s="76" t="s">
        <v>280</v>
      </c>
      <c r="H51" s="76" t="s">
        <v>208</v>
      </c>
      <c r="I51" s="76" t="s">
        <v>281</v>
      </c>
    </row>
    <row r="52" spans="1:9" x14ac:dyDescent="0.2">
      <c r="A52" s="77">
        <v>1230</v>
      </c>
      <c r="B52" s="75" t="s">
        <v>282</v>
      </c>
      <c r="C52" s="79">
        <f>SUM(C53:C59)</f>
        <v>497506070.17999995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283</v>
      </c>
      <c r="C53" s="79">
        <v>50222391.719999999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284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285</v>
      </c>
      <c r="C55" s="79">
        <v>39132842.219999999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286</v>
      </c>
      <c r="C56" s="79">
        <v>3740093.71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287</v>
      </c>
      <c r="C57" s="79">
        <v>393621549.19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288</v>
      </c>
      <c r="C58" s="79">
        <v>10789193.34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289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290</v>
      </c>
      <c r="C60" s="79">
        <f>SUM(C61:C68)</f>
        <v>62541754.679999992</v>
      </c>
      <c r="D60" s="79">
        <f t="shared" ref="D60:E60" si="0">SUM(D61:D68)</f>
        <v>7595149.1600000001</v>
      </c>
      <c r="E60" s="79">
        <f t="shared" si="0"/>
        <v>-40140131.210000001</v>
      </c>
    </row>
    <row r="61" spans="1:9" x14ac:dyDescent="0.2">
      <c r="A61" s="77">
        <v>1241</v>
      </c>
      <c r="B61" s="75" t="s">
        <v>291</v>
      </c>
      <c r="C61" s="79">
        <v>9197607.1699999999</v>
      </c>
      <c r="D61" s="79">
        <v>943595.84</v>
      </c>
      <c r="E61" s="79">
        <v>-4996380.92</v>
      </c>
    </row>
    <row r="62" spans="1:9" x14ac:dyDescent="0.2">
      <c r="A62" s="77">
        <v>1242</v>
      </c>
      <c r="B62" s="75" t="s">
        <v>292</v>
      </c>
      <c r="C62" s="79">
        <v>2263330.48</v>
      </c>
      <c r="D62" s="79">
        <v>203603.53</v>
      </c>
      <c r="E62" s="79">
        <v>-649300.42000000004</v>
      </c>
    </row>
    <row r="63" spans="1:9" x14ac:dyDescent="0.2">
      <c r="A63" s="77">
        <v>1243</v>
      </c>
      <c r="B63" s="75" t="s">
        <v>293</v>
      </c>
      <c r="C63" s="79">
        <v>71271.820000000007</v>
      </c>
      <c r="D63" s="79">
        <v>20850.45</v>
      </c>
      <c r="E63" s="79">
        <v>-19221.310000000001</v>
      </c>
    </row>
    <row r="64" spans="1:9" x14ac:dyDescent="0.2">
      <c r="A64" s="77">
        <v>1244</v>
      </c>
      <c r="B64" s="75" t="s">
        <v>294</v>
      </c>
      <c r="C64" s="79">
        <v>44065097.649999999</v>
      </c>
      <c r="D64" s="79">
        <v>5664601.7599999998</v>
      </c>
      <c r="E64" s="79">
        <v>-31714989.969999999</v>
      </c>
    </row>
    <row r="65" spans="1:9" x14ac:dyDescent="0.2">
      <c r="A65" s="77">
        <v>1245</v>
      </c>
      <c r="B65" s="75" t="s">
        <v>295</v>
      </c>
      <c r="C65" s="79">
        <v>587103.03</v>
      </c>
      <c r="D65" s="79">
        <v>58710.3</v>
      </c>
      <c r="E65" s="79">
        <v>-310835.57</v>
      </c>
    </row>
    <row r="66" spans="1:9" x14ac:dyDescent="0.2">
      <c r="A66" s="77">
        <v>1246</v>
      </c>
      <c r="B66" s="75" t="s">
        <v>296</v>
      </c>
      <c r="C66" s="79">
        <v>5770350.3700000001</v>
      </c>
      <c r="D66" s="79">
        <v>703787.28</v>
      </c>
      <c r="E66" s="79">
        <v>-2449403.02</v>
      </c>
    </row>
    <row r="67" spans="1:9" x14ac:dyDescent="0.2">
      <c r="A67" s="77">
        <v>1247</v>
      </c>
      <c r="B67" s="75" t="s">
        <v>297</v>
      </c>
      <c r="C67" s="79">
        <v>283244.15999999997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298</v>
      </c>
      <c r="C68" s="79">
        <v>303750</v>
      </c>
      <c r="D68" s="79">
        <v>0</v>
      </c>
      <c r="E68" s="79">
        <v>0</v>
      </c>
    </row>
    <row r="70" spans="1:9" x14ac:dyDescent="0.2">
      <c r="A70" s="74" t="s">
        <v>210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189</v>
      </c>
      <c r="B71" s="76" t="s">
        <v>186</v>
      </c>
      <c r="C71" s="76" t="s">
        <v>187</v>
      </c>
      <c r="D71" s="76" t="s">
        <v>211</v>
      </c>
      <c r="E71" s="76" t="s">
        <v>299</v>
      </c>
      <c r="F71" s="76" t="s">
        <v>200</v>
      </c>
      <c r="G71" s="76" t="s">
        <v>280</v>
      </c>
      <c r="H71" s="76" t="s">
        <v>208</v>
      </c>
      <c r="I71" s="76" t="s">
        <v>281</v>
      </c>
    </row>
    <row r="72" spans="1:9" x14ac:dyDescent="0.2">
      <c r="A72" s="77">
        <v>1250</v>
      </c>
      <c r="B72" s="75" t="s">
        <v>300</v>
      </c>
      <c r="C72" s="79">
        <f>SUM(C73:C77)</f>
        <v>1569892.83</v>
      </c>
      <c r="D72" s="79">
        <f>SUM(D73:D77)</f>
        <v>155319.16</v>
      </c>
      <c r="E72" s="79">
        <f>SUM(E73:E77)</f>
        <v>0</v>
      </c>
    </row>
    <row r="73" spans="1:9" x14ac:dyDescent="0.2">
      <c r="A73" s="77">
        <v>1251</v>
      </c>
      <c r="B73" s="75" t="s">
        <v>301</v>
      </c>
      <c r="C73" s="79">
        <v>1528171.53</v>
      </c>
      <c r="D73" s="79">
        <v>151147.03</v>
      </c>
      <c r="E73" s="79">
        <v>0</v>
      </c>
    </row>
    <row r="74" spans="1:9" x14ac:dyDescent="0.2">
      <c r="A74" s="77">
        <v>1252</v>
      </c>
      <c r="B74" s="75" t="s">
        <v>302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303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304</v>
      </c>
      <c r="C76" s="79">
        <v>41721.300000000003</v>
      </c>
      <c r="D76" s="79">
        <v>4172.13</v>
      </c>
      <c r="E76" s="79">
        <v>0</v>
      </c>
    </row>
    <row r="77" spans="1:9" x14ac:dyDescent="0.2">
      <c r="A77" s="77">
        <v>1259</v>
      </c>
      <c r="B77" s="75" t="s">
        <v>305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306</v>
      </c>
      <c r="C78" s="79">
        <f>SUM(C79:C84)</f>
        <v>41621.93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307</v>
      </c>
      <c r="C79" s="79">
        <v>41621.93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308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309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310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311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312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212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189</v>
      </c>
      <c r="B87" s="76" t="s">
        <v>186</v>
      </c>
      <c r="C87" s="76" t="s">
        <v>187</v>
      </c>
      <c r="D87" s="76" t="s">
        <v>313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314</v>
      </c>
      <c r="C88" s="79">
        <f>SUM(C89:C90)</f>
        <v>0</v>
      </c>
    </row>
    <row r="89" spans="1:8" x14ac:dyDescent="0.2">
      <c r="A89" s="77">
        <v>1161</v>
      </c>
      <c r="B89" s="75" t="s">
        <v>315</v>
      </c>
      <c r="C89" s="79">
        <v>0</v>
      </c>
    </row>
    <row r="90" spans="1:8" x14ac:dyDescent="0.2">
      <c r="A90" s="77">
        <v>1162</v>
      </c>
      <c r="B90" s="75" t="s">
        <v>316</v>
      </c>
      <c r="C90" s="79">
        <v>0</v>
      </c>
    </row>
    <row r="92" spans="1:8" x14ac:dyDescent="0.2">
      <c r="A92" s="74" t="s">
        <v>214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189</v>
      </c>
      <c r="B93" s="76" t="s">
        <v>186</v>
      </c>
      <c r="C93" s="76" t="s">
        <v>187</v>
      </c>
      <c r="D93" s="76" t="s">
        <v>258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317</v>
      </c>
      <c r="C94" s="79">
        <f>SUM(C95:C97)</f>
        <v>0</v>
      </c>
    </row>
    <row r="95" spans="1:8" x14ac:dyDescent="0.2">
      <c r="A95" s="77">
        <v>1291</v>
      </c>
      <c r="B95" s="75" t="s">
        <v>318</v>
      </c>
      <c r="C95" s="79">
        <v>0</v>
      </c>
    </row>
    <row r="96" spans="1:8" x14ac:dyDescent="0.2">
      <c r="A96" s="77">
        <v>1292</v>
      </c>
      <c r="B96" s="75" t="s">
        <v>319</v>
      </c>
      <c r="C96" s="79">
        <v>0</v>
      </c>
    </row>
    <row r="97" spans="1:8" x14ac:dyDescent="0.2">
      <c r="A97" s="77">
        <v>1293</v>
      </c>
      <c r="B97" s="75" t="s">
        <v>320</v>
      </c>
      <c r="C97" s="79">
        <v>0</v>
      </c>
    </row>
    <row r="99" spans="1:8" x14ac:dyDescent="0.2">
      <c r="A99" s="74" t="s">
        <v>215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189</v>
      </c>
      <c r="B100" s="76" t="s">
        <v>186</v>
      </c>
      <c r="C100" s="76" t="s">
        <v>187</v>
      </c>
      <c r="D100" s="76" t="s">
        <v>254</v>
      </c>
      <c r="E100" s="76" t="s">
        <v>255</v>
      </c>
      <c r="F100" s="76" t="s">
        <v>256</v>
      </c>
      <c r="G100" s="76" t="s">
        <v>321</v>
      </c>
      <c r="H100" s="76" t="s">
        <v>322</v>
      </c>
    </row>
    <row r="101" spans="1:8" x14ac:dyDescent="0.2">
      <c r="A101" s="77">
        <v>2110</v>
      </c>
      <c r="B101" s="75" t="s">
        <v>323</v>
      </c>
      <c r="C101" s="79">
        <f>SUM(C102:C110)</f>
        <v>16007624.810000001</v>
      </c>
      <c r="D101" s="79">
        <f>SUM(D102:D110)</f>
        <v>16007624.810000001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324</v>
      </c>
      <c r="C102" s="79">
        <v>4604140.01</v>
      </c>
      <c r="D102" s="79">
        <f>C102</f>
        <v>4604140.01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325</v>
      </c>
      <c r="C103" s="79">
        <v>658763.9</v>
      </c>
      <c r="D103" s="79">
        <f t="shared" ref="D103:D110" si="1">C103</f>
        <v>658763.9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326</v>
      </c>
      <c r="C104" s="79">
        <v>5280462.51</v>
      </c>
      <c r="D104" s="79">
        <f t="shared" si="1"/>
        <v>5280462.51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327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328</v>
      </c>
      <c r="C106" s="79">
        <v>5148814.16</v>
      </c>
      <c r="D106" s="79">
        <f t="shared" si="1"/>
        <v>5148814.16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329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330</v>
      </c>
      <c r="C108" s="79">
        <v>178904.64</v>
      </c>
      <c r="D108" s="79">
        <f t="shared" si="1"/>
        <v>178904.64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331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332</v>
      </c>
      <c r="C110" s="79">
        <v>136539.59</v>
      </c>
      <c r="D110" s="79">
        <f t="shared" si="1"/>
        <v>136539.59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333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334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335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336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216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189</v>
      </c>
      <c r="B117" s="76" t="s">
        <v>186</v>
      </c>
      <c r="C117" s="76" t="s">
        <v>187</v>
      </c>
      <c r="D117" s="76" t="s">
        <v>190</v>
      </c>
      <c r="E117" s="76" t="s">
        <v>258</v>
      </c>
      <c r="F117" s="76"/>
      <c r="G117" s="76"/>
      <c r="H117" s="76"/>
    </row>
    <row r="118" spans="1:8" x14ac:dyDescent="0.2">
      <c r="A118" s="77">
        <v>2160</v>
      </c>
      <c r="B118" s="75" t="s">
        <v>337</v>
      </c>
      <c r="C118" s="79">
        <f>SUM(C119:C124)</f>
        <v>0</v>
      </c>
    </row>
    <row r="119" spans="1:8" x14ac:dyDescent="0.2">
      <c r="A119" s="77">
        <v>2161</v>
      </c>
      <c r="B119" s="75" t="s">
        <v>338</v>
      </c>
      <c r="C119" s="79">
        <v>0</v>
      </c>
    </row>
    <row r="120" spans="1:8" x14ac:dyDescent="0.2">
      <c r="A120" s="77">
        <v>2162</v>
      </c>
      <c r="B120" s="75" t="s">
        <v>339</v>
      </c>
      <c r="C120" s="79">
        <v>0</v>
      </c>
    </row>
    <row r="121" spans="1:8" x14ac:dyDescent="0.2">
      <c r="A121" s="77">
        <v>2163</v>
      </c>
      <c r="B121" s="75" t="s">
        <v>340</v>
      </c>
      <c r="C121" s="79">
        <v>0</v>
      </c>
    </row>
    <row r="122" spans="1:8" x14ac:dyDescent="0.2">
      <c r="A122" s="77">
        <v>2164</v>
      </c>
      <c r="B122" s="75" t="s">
        <v>341</v>
      </c>
      <c r="C122" s="79">
        <v>0</v>
      </c>
    </row>
    <row r="123" spans="1:8" x14ac:dyDescent="0.2">
      <c r="A123" s="77">
        <v>2165</v>
      </c>
      <c r="B123" s="75" t="s">
        <v>342</v>
      </c>
      <c r="C123" s="79">
        <v>0</v>
      </c>
    </row>
    <row r="124" spans="1:8" x14ac:dyDescent="0.2">
      <c r="A124" s="77">
        <v>2166</v>
      </c>
      <c r="B124" s="75" t="s">
        <v>343</v>
      </c>
      <c r="C124" s="79">
        <v>0</v>
      </c>
    </row>
    <row r="125" spans="1:8" x14ac:dyDescent="0.2">
      <c r="A125" s="77">
        <v>2250</v>
      </c>
      <c r="B125" s="75" t="s">
        <v>344</v>
      </c>
      <c r="C125" s="79">
        <f>SUM(C126:C131)</f>
        <v>0</v>
      </c>
    </row>
    <row r="126" spans="1:8" x14ac:dyDescent="0.2">
      <c r="A126" s="77">
        <v>2251</v>
      </c>
      <c r="B126" s="75" t="s">
        <v>345</v>
      </c>
      <c r="C126" s="79">
        <v>0</v>
      </c>
    </row>
    <row r="127" spans="1:8" x14ac:dyDescent="0.2">
      <c r="A127" s="77">
        <v>2252</v>
      </c>
      <c r="B127" s="75" t="s">
        <v>346</v>
      </c>
      <c r="C127" s="79">
        <v>0</v>
      </c>
    </row>
    <row r="128" spans="1:8" x14ac:dyDescent="0.2">
      <c r="A128" s="77">
        <v>2253</v>
      </c>
      <c r="B128" s="75" t="s">
        <v>347</v>
      </c>
      <c r="C128" s="79">
        <v>0</v>
      </c>
    </row>
    <row r="129" spans="1:8" x14ac:dyDescent="0.2">
      <c r="A129" s="77">
        <v>2254</v>
      </c>
      <c r="B129" s="75" t="s">
        <v>348</v>
      </c>
      <c r="C129" s="79">
        <v>0</v>
      </c>
    </row>
    <row r="130" spans="1:8" x14ac:dyDescent="0.2">
      <c r="A130" s="77">
        <v>2255</v>
      </c>
      <c r="B130" s="75" t="s">
        <v>349</v>
      </c>
      <c r="C130" s="79">
        <v>0</v>
      </c>
    </row>
    <row r="131" spans="1:8" x14ac:dyDescent="0.2">
      <c r="A131" s="77">
        <v>2256</v>
      </c>
      <c r="B131" s="75" t="s">
        <v>350</v>
      </c>
      <c r="C131" s="79">
        <v>0</v>
      </c>
    </row>
    <row r="133" spans="1:8" x14ac:dyDescent="0.2">
      <c r="A133" s="74" t="s">
        <v>217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189</v>
      </c>
      <c r="B134" s="78" t="s">
        <v>186</v>
      </c>
      <c r="C134" s="78" t="s">
        <v>187</v>
      </c>
      <c r="D134" s="78" t="s">
        <v>190</v>
      </c>
      <c r="E134" s="78" t="s">
        <v>258</v>
      </c>
      <c r="F134" s="78"/>
      <c r="G134" s="78"/>
      <c r="H134" s="78"/>
    </row>
    <row r="135" spans="1:8" x14ac:dyDescent="0.2">
      <c r="A135" s="77">
        <v>2159</v>
      </c>
      <c r="B135" s="75" t="s">
        <v>351</v>
      </c>
      <c r="C135" s="79">
        <v>0</v>
      </c>
    </row>
    <row r="136" spans="1:8" x14ac:dyDescent="0.2">
      <c r="A136" s="77">
        <v>2199</v>
      </c>
      <c r="B136" s="75" t="s">
        <v>352</v>
      </c>
      <c r="C136" s="79">
        <v>0</v>
      </c>
    </row>
    <row r="137" spans="1:8" x14ac:dyDescent="0.2">
      <c r="A137" s="77">
        <v>2240</v>
      </c>
      <c r="B137" s="75" t="s">
        <v>353</v>
      </c>
      <c r="C137" s="79">
        <f>SUM(C138:C140)</f>
        <v>0</v>
      </c>
    </row>
    <row r="138" spans="1:8" x14ac:dyDescent="0.2">
      <c r="A138" s="77">
        <v>2241</v>
      </c>
      <c r="B138" s="75" t="s">
        <v>354</v>
      </c>
      <c r="C138" s="79">
        <v>0</v>
      </c>
    </row>
    <row r="139" spans="1:8" x14ac:dyDescent="0.2">
      <c r="A139" s="77">
        <v>2242</v>
      </c>
      <c r="B139" s="75" t="s">
        <v>355</v>
      </c>
      <c r="C139" s="79">
        <v>0</v>
      </c>
    </row>
    <row r="140" spans="1:8" x14ac:dyDescent="0.2">
      <c r="A140" s="77">
        <v>2249</v>
      </c>
      <c r="B140" s="75" t="s">
        <v>356</v>
      </c>
      <c r="C140" s="79">
        <v>0</v>
      </c>
    </row>
    <row r="143" spans="1:8" x14ac:dyDescent="0.2">
      <c r="A143" s="192" t="s">
        <v>652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6" right="0.16" top="0.23" bottom="0.16" header="0.25" footer="0.18"/>
  <pageSetup scale="61" orientation="landscape" r:id="rId1"/>
  <rowBreaks count="1" manualBreakCount="1">
    <brk id="85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2" sqref="A2:F2"/>
      <selection pane="bottomLeft" activeCell="A2" sqref="A2:F2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236</v>
      </c>
      <c r="B2" s="52" t="s">
        <v>87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120</v>
      </c>
    </row>
    <row r="5" spans="1:2" ht="15" customHeight="1" x14ac:dyDescent="0.2">
      <c r="A5" s="64"/>
      <c r="B5" s="56" t="s">
        <v>88</v>
      </c>
    </row>
    <row r="6" spans="1:2" ht="15" customHeight="1" x14ac:dyDescent="0.2">
      <c r="A6" s="64"/>
      <c r="B6" s="53" t="s">
        <v>192</v>
      </c>
    </row>
    <row r="7" spans="1:2" ht="15" customHeight="1" x14ac:dyDescent="0.2">
      <c r="A7" s="64"/>
      <c r="B7" s="56" t="s">
        <v>89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170</v>
      </c>
    </row>
    <row r="10" spans="1:2" ht="15" customHeight="1" x14ac:dyDescent="0.2">
      <c r="A10" s="64"/>
      <c r="B10" s="57" t="s">
        <v>169</v>
      </c>
    </row>
    <row r="11" spans="1:2" ht="15" customHeight="1" x14ac:dyDescent="0.2">
      <c r="A11" s="64"/>
      <c r="B11" s="57" t="s">
        <v>168</v>
      </c>
    </row>
    <row r="12" spans="1:2" ht="15" customHeight="1" x14ac:dyDescent="0.2">
      <c r="A12" s="64"/>
      <c r="B12" s="57" t="s">
        <v>90</v>
      </c>
    </row>
    <row r="13" spans="1:2" ht="15" customHeight="1" x14ac:dyDescent="0.2">
      <c r="A13" s="64"/>
      <c r="B13" s="57" t="s">
        <v>171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91</v>
      </c>
    </row>
    <row r="16" spans="1:2" ht="15" customHeight="1" x14ac:dyDescent="0.2">
      <c r="A16" s="64"/>
      <c r="B16" s="58" t="s">
        <v>92</v>
      </c>
    </row>
    <row r="17" spans="1:2" ht="15" customHeight="1" x14ac:dyDescent="0.2">
      <c r="A17" s="64"/>
      <c r="B17" s="58" t="s">
        <v>93</v>
      </c>
    </row>
    <row r="18" spans="1:2" ht="15" customHeight="1" x14ac:dyDescent="0.2">
      <c r="A18" s="64"/>
      <c r="B18" s="56" t="s">
        <v>94</v>
      </c>
    </row>
    <row r="19" spans="1:2" ht="15" customHeight="1" x14ac:dyDescent="0.2">
      <c r="A19" s="64"/>
      <c r="B19" s="59" t="s">
        <v>180</v>
      </c>
    </row>
    <row r="20" spans="1:2" x14ac:dyDescent="0.2">
      <c r="A20" s="64"/>
    </row>
    <row r="21" spans="1:2" ht="15" customHeight="1" x14ac:dyDescent="0.2">
      <c r="A21" s="63" t="s">
        <v>176</v>
      </c>
      <c r="B21" s="8" t="s">
        <v>232</v>
      </c>
    </row>
    <row r="22" spans="1:2" ht="15" customHeight="1" x14ac:dyDescent="0.2">
      <c r="A22" s="64"/>
      <c r="B22" s="60" t="s">
        <v>233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95</v>
      </c>
    </row>
    <row r="25" spans="1:2" ht="15" customHeight="1" x14ac:dyDescent="0.2">
      <c r="A25" s="64"/>
      <c r="B25" s="45" t="s">
        <v>172</v>
      </c>
    </row>
    <row r="26" spans="1:2" ht="15" customHeight="1" x14ac:dyDescent="0.2">
      <c r="A26" s="64"/>
      <c r="B26" s="45" t="s">
        <v>173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96</v>
      </c>
    </row>
    <row r="29" spans="1:2" ht="15" customHeight="1" x14ac:dyDescent="0.2">
      <c r="A29" s="64"/>
      <c r="B29" s="59" t="s">
        <v>179</v>
      </c>
    </row>
    <row r="30" spans="1:2" ht="15" customHeight="1" x14ac:dyDescent="0.2">
      <c r="A30" s="64"/>
      <c r="B30" s="59" t="s">
        <v>97</v>
      </c>
    </row>
    <row r="31" spans="1:2" ht="15" customHeight="1" x14ac:dyDescent="0.2">
      <c r="A31" s="64"/>
      <c r="B31" s="61" t="s">
        <v>98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99</v>
      </c>
    </row>
    <row r="34" spans="1:2" ht="15" customHeight="1" x14ac:dyDescent="0.2">
      <c r="A34" s="64"/>
      <c r="B34" s="45" t="s">
        <v>100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174</v>
      </c>
    </row>
    <row r="37" spans="1:2" ht="15" customHeight="1" x14ac:dyDescent="0.2">
      <c r="A37" s="64"/>
      <c r="B37" s="56" t="s">
        <v>181</v>
      </c>
    </row>
    <row r="38" spans="1:2" ht="15" customHeight="1" x14ac:dyDescent="0.2">
      <c r="A38" s="64"/>
      <c r="B38" s="62" t="s">
        <v>237</v>
      </c>
    </row>
    <row r="39" spans="1:2" ht="15" customHeight="1" x14ac:dyDescent="0.2">
      <c r="A39" s="64"/>
      <c r="B39" s="56" t="s">
        <v>238</v>
      </c>
    </row>
    <row r="40" spans="1:2" ht="15" customHeight="1" x14ac:dyDescent="0.2">
      <c r="A40" s="64"/>
      <c r="B40" s="56" t="s">
        <v>177</v>
      </c>
    </row>
    <row r="41" spans="1:2" ht="15" customHeight="1" x14ac:dyDescent="0.2">
      <c r="A41" s="64"/>
      <c r="B41" s="56" t="s">
        <v>178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182</v>
      </c>
    </row>
    <row r="44" spans="1:2" ht="15" customHeight="1" x14ac:dyDescent="0.2">
      <c r="A44" s="64"/>
      <c r="B44" s="56" t="s">
        <v>185</v>
      </c>
    </row>
    <row r="45" spans="1:2" ht="15" customHeight="1" x14ac:dyDescent="0.2">
      <c r="A45" s="64"/>
      <c r="B45" s="62" t="s">
        <v>239</v>
      </c>
    </row>
    <row r="46" spans="1:2" ht="15" customHeight="1" x14ac:dyDescent="0.2">
      <c r="A46" s="64"/>
      <c r="B46" s="56" t="s">
        <v>240</v>
      </c>
    </row>
    <row r="47" spans="1:2" ht="15" customHeight="1" x14ac:dyDescent="0.2">
      <c r="A47" s="64"/>
      <c r="B47" s="56" t="s">
        <v>184</v>
      </c>
    </row>
    <row r="48" spans="1:2" ht="15" customHeight="1" x14ac:dyDescent="0.2">
      <c r="A48" s="64"/>
      <c r="B48" s="56" t="s">
        <v>183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213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102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103</v>
      </c>
    </row>
    <row r="55" spans="1:2" ht="15" customHeight="1" x14ac:dyDescent="0.2">
      <c r="A55" s="64"/>
      <c r="B55" s="58" t="s">
        <v>104</v>
      </c>
    </row>
    <row r="56" spans="1:2" ht="15" customHeight="1" x14ac:dyDescent="0.2">
      <c r="A56" s="64"/>
      <c r="B56" s="58" t="s">
        <v>105</v>
      </c>
    </row>
    <row r="57" spans="1:2" ht="15" customHeight="1" x14ac:dyDescent="0.2">
      <c r="A57" s="64"/>
      <c r="B57" s="58" t="s">
        <v>106</v>
      </c>
    </row>
    <row r="58" spans="1:2" ht="15" customHeight="1" x14ac:dyDescent="0.2">
      <c r="A58" s="64"/>
      <c r="B58" s="58" t="s">
        <v>107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108</v>
      </c>
    </row>
    <row r="61" spans="1:2" ht="15" customHeight="1" x14ac:dyDescent="0.2">
      <c r="A61" s="63" t="s">
        <v>22</v>
      </c>
      <c r="B61" s="57" t="s">
        <v>102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1"/>
  <sheetViews>
    <sheetView view="pageBreakPreview" zoomScale="145" zoomScaleNormal="100" zoomScaleSheetLayoutView="145" workbookViewId="0">
      <selection activeCell="A3" sqref="A3:C3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6" t="s">
        <v>650</v>
      </c>
      <c r="B1" s="166"/>
      <c r="C1" s="166"/>
      <c r="D1" s="69" t="s">
        <v>242</v>
      </c>
      <c r="E1" s="80">
        <v>2019</v>
      </c>
    </row>
    <row r="2" spans="1:5" s="71" customFormat="1" ht="18.95" customHeight="1" x14ac:dyDescent="0.25">
      <c r="A2" s="166" t="s">
        <v>357</v>
      </c>
      <c r="B2" s="166"/>
      <c r="C2" s="166"/>
      <c r="D2" s="69" t="s">
        <v>244</v>
      </c>
      <c r="E2" s="80" t="str">
        <f>'Notas a los Edos Financieros'!E2</f>
        <v>Trimestral</v>
      </c>
    </row>
    <row r="3" spans="1:5" s="71" customFormat="1" ht="18.95" customHeight="1" x14ac:dyDescent="0.25">
      <c r="A3" s="166" t="s">
        <v>651</v>
      </c>
      <c r="B3" s="166"/>
      <c r="C3" s="166"/>
      <c r="D3" s="69" t="s">
        <v>246</v>
      </c>
      <c r="E3" s="80">
        <f>'Notas a los Edos Financieros'!E3</f>
        <v>1</v>
      </c>
    </row>
    <row r="4" spans="1:5" x14ac:dyDescent="0.2">
      <c r="A4" s="73" t="s">
        <v>247</v>
      </c>
      <c r="B4" s="74"/>
      <c r="C4" s="74"/>
      <c r="D4" s="74"/>
      <c r="E4" s="74"/>
    </row>
    <row r="6" spans="1:5" x14ac:dyDescent="0.2">
      <c r="A6" s="164" t="s">
        <v>641</v>
      </c>
      <c r="B6" s="102"/>
      <c r="C6" s="102"/>
      <c r="D6" s="102"/>
      <c r="E6" s="102"/>
    </row>
    <row r="7" spans="1:5" x14ac:dyDescent="0.2">
      <c r="A7" s="103" t="s">
        <v>189</v>
      </c>
      <c r="B7" s="103" t="s">
        <v>186</v>
      </c>
      <c r="C7" s="103" t="s">
        <v>187</v>
      </c>
      <c r="D7" s="103" t="s">
        <v>358</v>
      </c>
      <c r="E7" s="103"/>
    </row>
    <row r="8" spans="1:5" x14ac:dyDescent="0.2">
      <c r="A8" s="105">
        <v>4100</v>
      </c>
      <c r="B8" s="106" t="s">
        <v>359</v>
      </c>
      <c r="C8" s="110">
        <f>SUM(C9+C19+C25+C28+C34+C37+C46)</f>
        <v>38811356.079999998</v>
      </c>
      <c r="D8" s="160"/>
      <c r="E8" s="104"/>
    </row>
    <row r="9" spans="1:5" x14ac:dyDescent="0.2">
      <c r="A9" s="105">
        <v>4110</v>
      </c>
      <c r="B9" s="106" t="s">
        <v>360</v>
      </c>
      <c r="C9" s="110">
        <f>SUM(C10:C18)</f>
        <v>20118007.550000001</v>
      </c>
      <c r="D9" s="160"/>
      <c r="E9" s="104"/>
    </row>
    <row r="10" spans="1:5" x14ac:dyDescent="0.2">
      <c r="A10" s="105">
        <v>4111</v>
      </c>
      <c r="B10" s="106" t="s">
        <v>361</v>
      </c>
      <c r="C10" s="110">
        <v>650774.93999999994</v>
      </c>
      <c r="D10" s="160"/>
      <c r="E10" s="104"/>
    </row>
    <row r="11" spans="1:5" x14ac:dyDescent="0.2">
      <c r="A11" s="105">
        <v>4112</v>
      </c>
      <c r="B11" s="106" t="s">
        <v>362</v>
      </c>
      <c r="C11" s="110">
        <v>17914126.640000001</v>
      </c>
      <c r="D11" s="160"/>
      <c r="E11" s="104"/>
    </row>
    <row r="12" spans="1:5" x14ac:dyDescent="0.2">
      <c r="A12" s="105">
        <v>4113</v>
      </c>
      <c r="B12" s="106" t="s">
        <v>363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364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365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366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367</v>
      </c>
      <c r="C16" s="110">
        <v>1553105.97</v>
      </c>
      <c r="D16" s="160"/>
      <c r="E16" s="104"/>
    </row>
    <row r="17" spans="1:5" ht="22.5" x14ac:dyDescent="0.2">
      <c r="A17" s="105">
        <v>4118</v>
      </c>
      <c r="B17" s="107" t="s">
        <v>556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368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369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370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557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371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372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373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374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375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558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376</v>
      </c>
      <c r="C28" s="110">
        <f>SUM(C29:C33)</f>
        <v>8286142.8499999996</v>
      </c>
      <c r="D28" s="160"/>
      <c r="E28" s="104"/>
    </row>
    <row r="29" spans="1:5" x14ac:dyDescent="0.2">
      <c r="A29" s="105">
        <v>4141</v>
      </c>
      <c r="B29" s="106" t="s">
        <v>377</v>
      </c>
      <c r="C29" s="110">
        <v>3003351.23</v>
      </c>
      <c r="D29" s="160"/>
      <c r="E29" s="104"/>
    </row>
    <row r="30" spans="1:5" x14ac:dyDescent="0.2">
      <c r="A30" s="105">
        <v>4143</v>
      </c>
      <c r="B30" s="106" t="s">
        <v>378</v>
      </c>
      <c r="C30" s="110">
        <v>5272762.18</v>
      </c>
      <c r="D30" s="160"/>
      <c r="E30" s="104"/>
    </row>
    <row r="31" spans="1:5" x14ac:dyDescent="0.2">
      <c r="A31" s="105">
        <v>4144</v>
      </c>
      <c r="B31" s="106" t="s">
        <v>379</v>
      </c>
      <c r="C31" s="110">
        <v>9566.64</v>
      </c>
      <c r="D31" s="160"/>
      <c r="E31" s="104"/>
    </row>
    <row r="32" spans="1:5" ht="22.5" x14ac:dyDescent="0.2">
      <c r="A32" s="105">
        <v>4145</v>
      </c>
      <c r="B32" s="107" t="s">
        <v>559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380</v>
      </c>
      <c r="C33" s="110">
        <v>462.8</v>
      </c>
      <c r="D33" s="160"/>
      <c r="E33" s="104"/>
    </row>
    <row r="34" spans="1:5" x14ac:dyDescent="0.2">
      <c r="A34" s="105">
        <v>4150</v>
      </c>
      <c r="B34" s="106" t="s">
        <v>560</v>
      </c>
      <c r="C34" s="110">
        <f>SUM(C35:C36)</f>
        <v>7657455.3200000003</v>
      </c>
      <c r="D34" s="160"/>
      <c r="E34" s="104"/>
    </row>
    <row r="35" spans="1:5" x14ac:dyDescent="0.2">
      <c r="A35" s="105">
        <v>4151</v>
      </c>
      <c r="B35" s="106" t="s">
        <v>560</v>
      </c>
      <c r="C35" s="110">
        <v>7657455.3200000003</v>
      </c>
      <c r="D35" s="160"/>
      <c r="E35" s="104"/>
    </row>
    <row r="36" spans="1:5" ht="22.5" x14ac:dyDescent="0.2">
      <c r="A36" s="105">
        <v>4154</v>
      </c>
      <c r="B36" s="107" t="s">
        <v>561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562</v>
      </c>
      <c r="C37" s="110">
        <f>SUM(C38:C45)</f>
        <v>2749750.36</v>
      </c>
      <c r="D37" s="160"/>
      <c r="E37" s="104"/>
    </row>
    <row r="38" spans="1:5" x14ac:dyDescent="0.2">
      <c r="A38" s="105">
        <v>4161</v>
      </c>
      <c r="B38" s="106" t="s">
        <v>381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382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383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384</v>
      </c>
      <c r="C41" s="110">
        <v>513857.94</v>
      </c>
      <c r="D41" s="160"/>
      <c r="E41" s="104"/>
    </row>
    <row r="42" spans="1:5" x14ac:dyDescent="0.2">
      <c r="A42" s="192" t="s">
        <v>652</v>
      </c>
      <c r="B42" s="106" t="s">
        <v>385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563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386</v>
      </c>
      <c r="C44" s="110">
        <v>2210892.42</v>
      </c>
      <c r="D44" s="160"/>
      <c r="E44" s="104"/>
    </row>
    <row r="45" spans="1:5" x14ac:dyDescent="0.2">
      <c r="A45" s="105">
        <v>4169</v>
      </c>
      <c r="B45" s="106" t="s">
        <v>387</v>
      </c>
      <c r="C45" s="110">
        <v>25000</v>
      </c>
      <c r="D45" s="160"/>
      <c r="E45" s="104"/>
    </row>
    <row r="46" spans="1:5" x14ac:dyDescent="0.2">
      <c r="A46" s="105">
        <v>4170</v>
      </c>
      <c r="B46" s="106" t="s">
        <v>564</v>
      </c>
      <c r="C46" s="110">
        <f>SUM(C47:C54)</f>
        <v>0</v>
      </c>
      <c r="D46" s="160"/>
      <c r="E46" s="104"/>
    </row>
    <row r="47" spans="1:5" x14ac:dyDescent="0.2">
      <c r="A47" s="105">
        <v>4171</v>
      </c>
      <c r="B47" s="108" t="s">
        <v>565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566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567</v>
      </c>
      <c r="C49" s="110">
        <v>0</v>
      </c>
      <c r="D49" s="160"/>
      <c r="E49" s="104"/>
    </row>
    <row r="50" spans="1:5" ht="22.5" x14ac:dyDescent="0.2">
      <c r="A50" s="105">
        <v>4174</v>
      </c>
      <c r="B50" s="107" t="s">
        <v>568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569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570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571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572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640</v>
      </c>
      <c r="B56" s="102"/>
      <c r="C56" s="102"/>
      <c r="D56" s="102"/>
      <c r="E56" s="102"/>
    </row>
    <row r="57" spans="1:5" x14ac:dyDescent="0.2">
      <c r="A57" s="103" t="s">
        <v>189</v>
      </c>
      <c r="B57" s="103" t="s">
        <v>186</v>
      </c>
      <c r="C57" s="103" t="s">
        <v>187</v>
      </c>
      <c r="D57" s="103" t="s">
        <v>358</v>
      </c>
      <c r="E57" s="103"/>
    </row>
    <row r="58" spans="1:5" ht="33.75" x14ac:dyDescent="0.2">
      <c r="A58" s="105">
        <v>4200</v>
      </c>
      <c r="B58" s="107" t="s">
        <v>573</v>
      </c>
      <c r="C58" s="110">
        <f>+C59+C65</f>
        <v>376193365.22000003</v>
      </c>
      <c r="D58" s="160"/>
      <c r="E58" s="104"/>
    </row>
    <row r="59" spans="1:5" ht="22.5" x14ac:dyDescent="0.2">
      <c r="A59" s="105">
        <v>4210</v>
      </c>
      <c r="B59" s="107" t="s">
        <v>574</v>
      </c>
      <c r="C59" s="110">
        <f>SUM(C60:C64)</f>
        <v>376193365.22000003</v>
      </c>
      <c r="D59" s="160"/>
      <c r="E59" s="104"/>
    </row>
    <row r="60" spans="1:5" x14ac:dyDescent="0.2">
      <c r="A60" s="105">
        <v>4211</v>
      </c>
      <c r="B60" s="106" t="s">
        <v>388</v>
      </c>
      <c r="C60" s="110">
        <v>126706866.7</v>
      </c>
      <c r="D60" s="160"/>
      <c r="E60" s="104"/>
    </row>
    <row r="61" spans="1:5" x14ac:dyDescent="0.2">
      <c r="A61" s="105">
        <v>4212</v>
      </c>
      <c r="B61" s="106" t="s">
        <v>389</v>
      </c>
      <c r="C61" s="110">
        <v>205403736.83000001</v>
      </c>
      <c r="D61" s="160"/>
      <c r="E61" s="104"/>
    </row>
    <row r="62" spans="1:5" x14ac:dyDescent="0.2">
      <c r="A62" s="105">
        <v>4213</v>
      </c>
      <c r="B62" s="106" t="s">
        <v>390</v>
      </c>
      <c r="C62" s="110">
        <v>44082761.689999998</v>
      </c>
      <c r="D62" s="160"/>
      <c r="E62" s="104"/>
    </row>
    <row r="63" spans="1:5" x14ac:dyDescent="0.2">
      <c r="A63" s="105">
        <v>4214</v>
      </c>
      <c r="B63" s="106" t="s">
        <v>575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576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391</v>
      </c>
      <c r="C65" s="110">
        <f>SUM(C66:C69)</f>
        <v>0</v>
      </c>
      <c r="D65" s="160"/>
      <c r="E65" s="104"/>
    </row>
    <row r="66" spans="1:5" x14ac:dyDescent="0.2">
      <c r="A66" s="105">
        <v>4221</v>
      </c>
      <c r="B66" s="106" t="s">
        <v>392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393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395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577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649</v>
      </c>
      <c r="B71" s="102"/>
      <c r="C71" s="102"/>
      <c r="D71" s="102"/>
      <c r="E71" s="102"/>
    </row>
    <row r="72" spans="1:5" x14ac:dyDescent="0.2">
      <c r="A72" s="103" t="s">
        <v>189</v>
      </c>
      <c r="B72" s="103" t="s">
        <v>186</v>
      </c>
      <c r="C72" s="103" t="s">
        <v>187</v>
      </c>
      <c r="D72" s="103" t="s">
        <v>190</v>
      </c>
      <c r="E72" s="103" t="s">
        <v>258</v>
      </c>
    </row>
    <row r="73" spans="1:5" x14ac:dyDescent="0.2">
      <c r="A73" s="109">
        <v>4300</v>
      </c>
      <c r="B73" s="106" t="s">
        <v>396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397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578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398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399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400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401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402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403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404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405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405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406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406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407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408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579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409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410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411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580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407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643</v>
      </c>
      <c r="B97" s="102"/>
      <c r="C97" s="102"/>
      <c r="D97" s="102"/>
      <c r="E97" s="102"/>
    </row>
    <row r="98" spans="1:5" x14ac:dyDescent="0.2">
      <c r="A98" s="103" t="s">
        <v>189</v>
      </c>
      <c r="B98" s="103" t="s">
        <v>186</v>
      </c>
      <c r="C98" s="103" t="s">
        <v>187</v>
      </c>
      <c r="D98" s="103" t="s">
        <v>412</v>
      </c>
      <c r="E98" s="103" t="s">
        <v>258</v>
      </c>
    </row>
    <row r="99" spans="1:5" x14ac:dyDescent="0.2">
      <c r="A99" s="109">
        <v>5000</v>
      </c>
      <c r="B99" s="106" t="s">
        <v>413</v>
      </c>
      <c r="C99" s="110">
        <f>C100+C128+C161+C171+C186+C219+C209</f>
        <v>391789045.94</v>
      </c>
      <c r="D99" s="112">
        <v>1</v>
      </c>
      <c r="E99" s="111"/>
    </row>
    <row r="100" spans="1:5" x14ac:dyDescent="0.2">
      <c r="A100" s="109">
        <v>5100</v>
      </c>
      <c r="B100" s="106" t="s">
        <v>414</v>
      </c>
      <c r="C100" s="110">
        <f>C101+C108+C118</f>
        <v>175076973.11000001</v>
      </c>
      <c r="D100" s="112">
        <f>C100/$C$99</f>
        <v>0.44686541118051559</v>
      </c>
      <c r="E100" s="111"/>
    </row>
    <row r="101" spans="1:5" x14ac:dyDescent="0.2">
      <c r="A101" s="109">
        <v>5110</v>
      </c>
      <c r="B101" s="106" t="s">
        <v>415</v>
      </c>
      <c r="C101" s="110">
        <f>SUM(C102:C107)</f>
        <v>109968875.22000001</v>
      </c>
      <c r="D101" s="112">
        <f t="shared" ref="D101:D164" si="0">C101/$C$99</f>
        <v>0.28068389445691916</v>
      </c>
      <c r="E101" s="111"/>
    </row>
    <row r="102" spans="1:5" x14ac:dyDescent="0.2">
      <c r="A102" s="109">
        <v>5111</v>
      </c>
      <c r="B102" s="106" t="s">
        <v>416</v>
      </c>
      <c r="C102" s="110">
        <v>65562480.859999999</v>
      </c>
      <c r="D102" s="112">
        <f t="shared" si="0"/>
        <v>0.16734128107818633</v>
      </c>
      <c r="E102" s="111"/>
    </row>
    <row r="103" spans="1:5" x14ac:dyDescent="0.2">
      <c r="A103" s="109">
        <v>5112</v>
      </c>
      <c r="B103" s="106" t="s">
        <v>417</v>
      </c>
      <c r="C103" s="110">
        <v>0</v>
      </c>
      <c r="D103" s="112">
        <f t="shared" si="0"/>
        <v>0</v>
      </c>
      <c r="E103" s="111"/>
    </row>
    <row r="104" spans="1:5" x14ac:dyDescent="0.2">
      <c r="A104" s="109">
        <v>5113</v>
      </c>
      <c r="B104" s="106" t="s">
        <v>418</v>
      </c>
      <c r="C104" s="110">
        <v>9262693.0500000007</v>
      </c>
      <c r="D104" s="112">
        <f t="shared" si="0"/>
        <v>2.3642041925333777E-2</v>
      </c>
      <c r="E104" s="111"/>
    </row>
    <row r="105" spans="1:5" x14ac:dyDescent="0.2">
      <c r="A105" s="109">
        <v>5114</v>
      </c>
      <c r="B105" s="106" t="s">
        <v>419</v>
      </c>
      <c r="C105" s="110">
        <v>18414155.760000002</v>
      </c>
      <c r="D105" s="112">
        <f t="shared" si="0"/>
        <v>4.7000180201107543E-2</v>
      </c>
      <c r="E105" s="111"/>
    </row>
    <row r="106" spans="1:5" x14ac:dyDescent="0.2">
      <c r="A106" s="109">
        <v>5115</v>
      </c>
      <c r="B106" s="106" t="s">
        <v>420</v>
      </c>
      <c r="C106" s="110">
        <v>13378835.039999999</v>
      </c>
      <c r="D106" s="112">
        <f t="shared" si="0"/>
        <v>3.4148057937405635E-2</v>
      </c>
      <c r="E106" s="111"/>
    </row>
    <row r="107" spans="1:5" x14ac:dyDescent="0.2">
      <c r="A107" s="109">
        <v>5116</v>
      </c>
      <c r="B107" s="106" t="s">
        <v>421</v>
      </c>
      <c r="C107" s="110">
        <v>3350710.51</v>
      </c>
      <c r="D107" s="112">
        <f t="shared" si="0"/>
        <v>8.5523333148858367E-3</v>
      </c>
      <c r="E107" s="111"/>
    </row>
    <row r="108" spans="1:5" x14ac:dyDescent="0.2">
      <c r="A108" s="109">
        <v>5120</v>
      </c>
      <c r="B108" s="106" t="s">
        <v>422</v>
      </c>
      <c r="C108" s="110">
        <f>SUM(C109:C117)</f>
        <v>26461181.429999996</v>
      </c>
      <c r="D108" s="112">
        <f t="shared" si="0"/>
        <v>6.7539360031143789E-2</v>
      </c>
      <c r="E108" s="111"/>
    </row>
    <row r="109" spans="1:5" x14ac:dyDescent="0.2">
      <c r="A109" s="109">
        <v>5121</v>
      </c>
      <c r="B109" s="106" t="s">
        <v>423</v>
      </c>
      <c r="C109" s="110">
        <v>1795633.69</v>
      </c>
      <c r="D109" s="112">
        <f t="shared" si="0"/>
        <v>4.5831646101585745E-3</v>
      </c>
      <c r="E109" s="111"/>
    </row>
    <row r="110" spans="1:5" x14ac:dyDescent="0.2">
      <c r="A110" s="109">
        <v>5122</v>
      </c>
      <c r="B110" s="106" t="s">
        <v>424</v>
      </c>
      <c r="C110" s="110">
        <v>484282.87</v>
      </c>
      <c r="D110" s="112">
        <f t="shared" si="0"/>
        <v>1.2360806791779596E-3</v>
      </c>
      <c r="E110" s="111"/>
    </row>
    <row r="111" spans="1:5" x14ac:dyDescent="0.2">
      <c r="A111" s="109">
        <v>5123</v>
      </c>
      <c r="B111" s="106" t="s">
        <v>425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426</v>
      </c>
      <c r="C112" s="110">
        <v>2223586.2400000002</v>
      </c>
      <c r="D112" s="112">
        <f t="shared" si="0"/>
        <v>5.6754681200059083E-3</v>
      </c>
      <c r="E112" s="111"/>
    </row>
    <row r="113" spans="1:5" x14ac:dyDescent="0.2">
      <c r="A113" s="109">
        <v>5125</v>
      </c>
      <c r="B113" s="106" t="s">
        <v>427</v>
      </c>
      <c r="C113" s="110">
        <v>167384.26999999999</v>
      </c>
      <c r="D113" s="112">
        <f t="shared" si="0"/>
        <v>4.2723060211753298E-4</v>
      </c>
      <c r="E113" s="111"/>
    </row>
    <row r="114" spans="1:5" x14ac:dyDescent="0.2">
      <c r="A114" s="109">
        <v>5126</v>
      </c>
      <c r="B114" s="106" t="s">
        <v>428</v>
      </c>
      <c r="C114" s="110">
        <v>15184760.51</v>
      </c>
      <c r="D114" s="112">
        <f t="shared" si="0"/>
        <v>3.8757491224819619E-2</v>
      </c>
      <c r="E114" s="111"/>
    </row>
    <row r="115" spans="1:5" x14ac:dyDescent="0.2">
      <c r="A115" s="109">
        <v>5127</v>
      </c>
      <c r="B115" s="106" t="s">
        <v>429</v>
      </c>
      <c r="C115" s="110">
        <v>2238264.4</v>
      </c>
      <c r="D115" s="112">
        <f t="shared" si="0"/>
        <v>5.712932567141696E-3</v>
      </c>
      <c r="E115" s="111"/>
    </row>
    <row r="116" spans="1:5" x14ac:dyDescent="0.2">
      <c r="A116" s="109">
        <v>5128</v>
      </c>
      <c r="B116" s="106" t="s">
        <v>430</v>
      </c>
      <c r="C116" s="110">
        <v>1128161.23</v>
      </c>
      <c r="D116" s="112">
        <f t="shared" si="0"/>
        <v>2.8795119253353773E-3</v>
      </c>
      <c r="E116" s="111"/>
    </row>
    <row r="117" spans="1:5" x14ac:dyDescent="0.2">
      <c r="A117" s="109">
        <v>5129</v>
      </c>
      <c r="B117" s="106" t="s">
        <v>431</v>
      </c>
      <c r="C117" s="110">
        <v>3239108.22</v>
      </c>
      <c r="D117" s="112">
        <f t="shared" si="0"/>
        <v>8.2674803023871403E-3</v>
      </c>
      <c r="E117" s="111"/>
    </row>
    <row r="118" spans="1:5" x14ac:dyDescent="0.2">
      <c r="A118" s="109">
        <v>5130</v>
      </c>
      <c r="B118" s="106" t="s">
        <v>432</v>
      </c>
      <c r="C118" s="110">
        <f>SUM(C119:C127)</f>
        <v>38646916.459999993</v>
      </c>
      <c r="D118" s="112">
        <f t="shared" si="0"/>
        <v>9.8642156692452604E-2</v>
      </c>
      <c r="E118" s="111"/>
    </row>
    <row r="119" spans="1:5" x14ac:dyDescent="0.2">
      <c r="A119" s="109">
        <v>5131</v>
      </c>
      <c r="B119" s="106" t="s">
        <v>433</v>
      </c>
      <c r="C119" s="110">
        <v>13006691.43</v>
      </c>
      <c r="D119" s="112">
        <f t="shared" si="0"/>
        <v>3.3198200829718687E-2</v>
      </c>
      <c r="E119" s="111"/>
    </row>
    <row r="120" spans="1:5" x14ac:dyDescent="0.2">
      <c r="A120" s="109">
        <v>5132</v>
      </c>
      <c r="B120" s="106" t="s">
        <v>434</v>
      </c>
      <c r="C120" s="110">
        <v>2132099.14</v>
      </c>
      <c r="D120" s="112">
        <f t="shared" si="0"/>
        <v>5.4419569972523367E-3</v>
      </c>
      <c r="E120" s="111"/>
    </row>
    <row r="121" spans="1:5" x14ac:dyDescent="0.2">
      <c r="A121" s="109">
        <v>5133</v>
      </c>
      <c r="B121" s="106" t="s">
        <v>435</v>
      </c>
      <c r="C121" s="110">
        <v>8929971.3300000001</v>
      </c>
      <c r="D121" s="112">
        <f t="shared" si="0"/>
        <v>2.2792805012132902E-2</v>
      </c>
      <c r="E121" s="111"/>
    </row>
    <row r="122" spans="1:5" x14ac:dyDescent="0.2">
      <c r="A122" s="109">
        <v>5134</v>
      </c>
      <c r="B122" s="106" t="s">
        <v>436</v>
      </c>
      <c r="C122" s="110">
        <v>2389379.4700000002</v>
      </c>
      <c r="D122" s="112">
        <f t="shared" si="0"/>
        <v>6.0986377612147905E-3</v>
      </c>
      <c r="E122" s="111"/>
    </row>
    <row r="123" spans="1:5" x14ac:dyDescent="0.2">
      <c r="A123" s="109">
        <v>5135</v>
      </c>
      <c r="B123" s="106" t="s">
        <v>437</v>
      </c>
      <c r="C123" s="110">
        <v>1315110.58</v>
      </c>
      <c r="D123" s="112">
        <f t="shared" si="0"/>
        <v>3.3566803197489113E-3</v>
      </c>
      <c r="E123" s="111"/>
    </row>
    <row r="124" spans="1:5" x14ac:dyDescent="0.2">
      <c r="A124" s="109">
        <v>5136</v>
      </c>
      <c r="B124" s="106" t="s">
        <v>438</v>
      </c>
      <c r="C124" s="110">
        <v>607679.78</v>
      </c>
      <c r="D124" s="112">
        <f t="shared" si="0"/>
        <v>1.5510382086921907E-3</v>
      </c>
      <c r="E124" s="111"/>
    </row>
    <row r="125" spans="1:5" x14ac:dyDescent="0.2">
      <c r="A125" s="109">
        <v>5137</v>
      </c>
      <c r="B125" s="106" t="s">
        <v>439</v>
      </c>
      <c r="C125" s="110">
        <v>161580.88</v>
      </c>
      <c r="D125" s="112">
        <f t="shared" si="0"/>
        <v>4.1241806445182003E-4</v>
      </c>
      <c r="E125" s="111"/>
    </row>
    <row r="126" spans="1:5" x14ac:dyDescent="0.2">
      <c r="A126" s="109">
        <v>5138</v>
      </c>
      <c r="B126" s="106" t="s">
        <v>440</v>
      </c>
      <c r="C126" s="110">
        <v>6348057.2699999996</v>
      </c>
      <c r="D126" s="112">
        <f t="shared" si="0"/>
        <v>1.6202743123584329E-2</v>
      </c>
      <c r="E126" s="111"/>
    </row>
    <row r="127" spans="1:5" x14ac:dyDescent="0.2">
      <c r="A127" s="109">
        <v>5139</v>
      </c>
      <c r="B127" s="106" t="s">
        <v>441</v>
      </c>
      <c r="C127" s="110">
        <v>3756346.58</v>
      </c>
      <c r="D127" s="112">
        <f t="shared" si="0"/>
        <v>9.5876763756566601E-3</v>
      </c>
      <c r="E127" s="111"/>
    </row>
    <row r="128" spans="1:5" x14ac:dyDescent="0.2">
      <c r="A128" s="109">
        <v>5200</v>
      </c>
      <c r="B128" s="106" t="s">
        <v>442</v>
      </c>
      <c r="C128" s="110">
        <f>C129+C132+C135+C138+C143+C147+C150+C152+C158</f>
        <v>72336782.75</v>
      </c>
      <c r="D128" s="112">
        <f t="shared" si="0"/>
        <v>0.18463196840137772</v>
      </c>
      <c r="E128" s="111"/>
    </row>
    <row r="129" spans="1:5" x14ac:dyDescent="0.2">
      <c r="A129" s="109">
        <v>5210</v>
      </c>
      <c r="B129" s="106" t="s">
        <v>443</v>
      </c>
      <c r="C129" s="110">
        <f>SUM(C130:C131)</f>
        <v>15040012.720000001</v>
      </c>
      <c r="D129" s="112">
        <f t="shared" si="0"/>
        <v>3.8388037837850331E-2</v>
      </c>
      <c r="E129" s="111"/>
    </row>
    <row r="130" spans="1:5" x14ac:dyDescent="0.2">
      <c r="A130" s="109">
        <v>5211</v>
      </c>
      <c r="B130" s="106" t="s">
        <v>444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445</v>
      </c>
      <c r="C131" s="110">
        <v>15040012.720000001</v>
      </c>
      <c r="D131" s="112">
        <f t="shared" si="0"/>
        <v>3.8388037837850331E-2</v>
      </c>
      <c r="E131" s="111"/>
    </row>
    <row r="132" spans="1:5" x14ac:dyDescent="0.2">
      <c r="A132" s="109">
        <v>5220</v>
      </c>
      <c r="B132" s="106" t="s">
        <v>446</v>
      </c>
      <c r="C132" s="110">
        <f>SUM(C133:C134)</f>
        <v>64350</v>
      </c>
      <c r="D132" s="112">
        <f t="shared" si="0"/>
        <v>1.6424655223733537E-4</v>
      </c>
      <c r="E132" s="111"/>
    </row>
    <row r="133" spans="1:5" x14ac:dyDescent="0.2">
      <c r="A133" s="109">
        <v>5221</v>
      </c>
      <c r="B133" s="106" t="s">
        <v>447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448</v>
      </c>
      <c r="C134" s="110">
        <v>64350</v>
      </c>
      <c r="D134" s="112">
        <f t="shared" si="0"/>
        <v>1.6424655223733537E-4</v>
      </c>
      <c r="E134" s="111"/>
    </row>
    <row r="135" spans="1:5" x14ac:dyDescent="0.2">
      <c r="A135" s="109">
        <v>5230</v>
      </c>
      <c r="B135" s="106" t="s">
        <v>393</v>
      </c>
      <c r="C135" s="110">
        <f>SUM(C136:C137)</f>
        <v>13706092.34</v>
      </c>
      <c r="D135" s="112">
        <f t="shared" si="0"/>
        <v>3.4983347497926219E-2</v>
      </c>
      <c r="E135" s="111"/>
    </row>
    <row r="136" spans="1:5" x14ac:dyDescent="0.2">
      <c r="A136" s="109">
        <v>5231</v>
      </c>
      <c r="B136" s="106" t="s">
        <v>449</v>
      </c>
      <c r="C136" s="110">
        <v>13706092.34</v>
      </c>
      <c r="D136" s="112">
        <f t="shared" si="0"/>
        <v>3.4983347497926219E-2</v>
      </c>
      <c r="E136" s="111"/>
    </row>
    <row r="137" spans="1:5" x14ac:dyDescent="0.2">
      <c r="A137" s="109">
        <v>5232</v>
      </c>
      <c r="B137" s="106" t="s">
        <v>450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394</v>
      </c>
      <c r="C138" s="110">
        <f>SUM(C139:C142)</f>
        <v>36004728.100000001</v>
      </c>
      <c r="D138" s="112">
        <f t="shared" si="0"/>
        <v>9.189825104378721E-2</v>
      </c>
      <c r="E138" s="111"/>
    </row>
    <row r="139" spans="1:5" x14ac:dyDescent="0.2">
      <c r="A139" s="109">
        <v>5241</v>
      </c>
      <c r="B139" s="106" t="s">
        <v>451</v>
      </c>
      <c r="C139" s="110">
        <v>33479482.699999999</v>
      </c>
      <c r="D139" s="112">
        <f t="shared" si="0"/>
        <v>8.5452829901546484E-2</v>
      </c>
      <c r="E139" s="111"/>
    </row>
    <row r="140" spans="1:5" x14ac:dyDescent="0.2">
      <c r="A140" s="109">
        <v>5242</v>
      </c>
      <c r="B140" s="106" t="s">
        <v>452</v>
      </c>
      <c r="C140" s="110">
        <v>1499700</v>
      </c>
      <c r="D140" s="112">
        <f t="shared" si="0"/>
        <v>3.8278252430510003E-3</v>
      </c>
      <c r="E140" s="111"/>
    </row>
    <row r="141" spans="1:5" x14ac:dyDescent="0.2">
      <c r="A141" s="109">
        <v>5243</v>
      </c>
      <c r="B141" s="106" t="s">
        <v>453</v>
      </c>
      <c r="C141" s="110">
        <v>585260.46</v>
      </c>
      <c r="D141" s="112">
        <f t="shared" si="0"/>
        <v>1.4938152714193773E-3</v>
      </c>
      <c r="E141" s="111"/>
    </row>
    <row r="142" spans="1:5" x14ac:dyDescent="0.2">
      <c r="A142" s="109">
        <v>5244</v>
      </c>
      <c r="B142" s="106" t="s">
        <v>454</v>
      </c>
      <c r="C142" s="110">
        <v>440284.94</v>
      </c>
      <c r="D142" s="112">
        <f t="shared" si="0"/>
        <v>1.1237806277703507E-3</v>
      </c>
      <c r="E142" s="111"/>
    </row>
    <row r="143" spans="1:5" x14ac:dyDescent="0.2">
      <c r="A143" s="192" t="s">
        <v>652</v>
      </c>
      <c r="B143" s="106" t="s">
        <v>395</v>
      </c>
      <c r="C143" s="110">
        <f>SUM(C144:C146)</f>
        <v>7019507.5899999999</v>
      </c>
      <c r="D143" s="112">
        <f t="shared" si="0"/>
        <v>1.7916548874301587E-2</v>
      </c>
      <c r="E143" s="111"/>
    </row>
    <row r="144" spans="1:5" x14ac:dyDescent="0.2">
      <c r="A144" s="109">
        <v>5251</v>
      </c>
      <c r="B144" s="106" t="s">
        <v>455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456</v>
      </c>
      <c r="C145" s="110">
        <v>7019507.5899999999</v>
      </c>
      <c r="D145" s="112">
        <f t="shared" si="0"/>
        <v>1.7916548874301587E-2</v>
      </c>
      <c r="E145" s="111"/>
    </row>
    <row r="146" spans="1:5" x14ac:dyDescent="0.2">
      <c r="A146" s="109">
        <v>5259</v>
      </c>
      <c r="B146" s="106" t="s">
        <v>457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458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459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460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461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462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463</v>
      </c>
      <c r="C152" s="110">
        <f>SUM(C153:C157)</f>
        <v>502092</v>
      </c>
      <c r="D152" s="112">
        <f t="shared" si="0"/>
        <v>1.2815365952750302E-3</v>
      </c>
      <c r="E152" s="111"/>
    </row>
    <row r="153" spans="1:5" x14ac:dyDescent="0.2">
      <c r="A153" s="109">
        <v>5281</v>
      </c>
      <c r="B153" s="106" t="s">
        <v>464</v>
      </c>
      <c r="C153" s="110">
        <v>502092</v>
      </c>
      <c r="D153" s="112">
        <f t="shared" si="0"/>
        <v>1.2815365952750302E-3</v>
      </c>
      <c r="E153" s="111"/>
    </row>
    <row r="154" spans="1:5" x14ac:dyDescent="0.2">
      <c r="A154" s="109">
        <v>5282</v>
      </c>
      <c r="B154" s="106" t="s">
        <v>465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466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467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468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469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470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471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472</v>
      </c>
      <c r="C161" s="110">
        <f>C162+C165+C168</f>
        <v>6127283.7699999996</v>
      </c>
      <c r="D161" s="112">
        <f t="shared" si="0"/>
        <v>1.5639242172529638E-2</v>
      </c>
      <c r="E161" s="111"/>
    </row>
    <row r="162" spans="1:5" x14ac:dyDescent="0.2">
      <c r="A162" s="109">
        <v>5310</v>
      </c>
      <c r="B162" s="106" t="s">
        <v>388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473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474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389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475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476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390</v>
      </c>
      <c r="C168" s="110">
        <f>SUM(C169:C170)</f>
        <v>6127283.7699999996</v>
      </c>
      <c r="D168" s="112">
        <f t="shared" si="1"/>
        <v>1.5639242172529638E-2</v>
      </c>
      <c r="E168" s="111"/>
    </row>
    <row r="169" spans="1:5" x14ac:dyDescent="0.2">
      <c r="A169" s="109">
        <v>5331</v>
      </c>
      <c r="B169" s="106" t="s">
        <v>477</v>
      </c>
      <c r="C169" s="110">
        <v>6127283.7699999996</v>
      </c>
      <c r="D169" s="112">
        <f t="shared" si="1"/>
        <v>1.5639242172529638E-2</v>
      </c>
      <c r="E169" s="111"/>
    </row>
    <row r="170" spans="1:5" x14ac:dyDescent="0.2">
      <c r="A170" s="109">
        <v>5332</v>
      </c>
      <c r="B170" s="106" t="s">
        <v>478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479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480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481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482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483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484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485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486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487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488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489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489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490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491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492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493</v>
      </c>
      <c r="C186" s="110">
        <f>C187+C196+C199+C205+C207</f>
        <v>9709872.1099999994</v>
      </c>
      <c r="D186" s="112">
        <f t="shared" si="1"/>
        <v>2.4783419063449275E-2</v>
      </c>
      <c r="E186" s="111"/>
    </row>
    <row r="187" spans="1:5" x14ac:dyDescent="0.2">
      <c r="A187" s="109">
        <v>5510</v>
      </c>
      <c r="B187" s="106" t="s">
        <v>494</v>
      </c>
      <c r="C187" s="110">
        <f>SUM(C188:C195)</f>
        <v>9709872.1099999994</v>
      </c>
      <c r="D187" s="112">
        <f t="shared" si="1"/>
        <v>2.4783419063449275E-2</v>
      </c>
      <c r="E187" s="111"/>
    </row>
    <row r="188" spans="1:5" x14ac:dyDescent="0.2">
      <c r="A188" s="109">
        <v>5511</v>
      </c>
      <c r="B188" s="106" t="s">
        <v>495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496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497</v>
      </c>
      <c r="C190" s="110">
        <v>1959403.79</v>
      </c>
      <c r="D190" s="112">
        <f t="shared" si="1"/>
        <v>5.00117042654651E-3</v>
      </c>
      <c r="E190" s="111"/>
    </row>
    <row r="191" spans="1:5" x14ac:dyDescent="0.2">
      <c r="A191" s="109">
        <v>5514</v>
      </c>
      <c r="B191" s="106" t="s">
        <v>498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499</v>
      </c>
      <c r="C192" s="110">
        <v>7595149.1600000001</v>
      </c>
      <c r="D192" s="112">
        <f t="shared" si="1"/>
        <v>1.9385812948846837E-2</v>
      </c>
      <c r="E192" s="111"/>
    </row>
    <row r="193" spans="1:5" x14ac:dyDescent="0.2">
      <c r="A193" s="109">
        <v>5516</v>
      </c>
      <c r="B193" s="106" t="s">
        <v>500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501</v>
      </c>
      <c r="C194" s="110">
        <v>155319.16</v>
      </c>
      <c r="D194" s="112">
        <f t="shared" si="1"/>
        <v>3.9643568805592934E-4</v>
      </c>
      <c r="E194" s="111"/>
    </row>
    <row r="195" spans="1:5" x14ac:dyDescent="0.2">
      <c r="A195" s="109">
        <v>5518</v>
      </c>
      <c r="B195" s="106" t="s">
        <v>123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122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502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503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504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505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506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507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508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509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510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510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511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511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512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513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514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515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581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517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410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518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582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519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121</v>
      </c>
      <c r="C219" s="110">
        <f>C220+C221</f>
        <v>128538134.2</v>
      </c>
      <c r="D219" s="112">
        <f t="shared" si="1"/>
        <v>0.32807995918212784</v>
      </c>
      <c r="E219" s="111"/>
    </row>
    <row r="220" spans="1:5" x14ac:dyDescent="0.2">
      <c r="A220" s="109">
        <v>5610</v>
      </c>
      <c r="B220" s="106" t="s">
        <v>520</v>
      </c>
      <c r="C220" s="110">
        <f>C221</f>
        <v>64269067.100000001</v>
      </c>
      <c r="D220" s="112">
        <f t="shared" si="1"/>
        <v>0.16403997959106392</v>
      </c>
      <c r="E220" s="111"/>
    </row>
    <row r="221" spans="1:5" x14ac:dyDescent="0.2">
      <c r="A221" s="109">
        <v>5611</v>
      </c>
      <c r="B221" s="106" t="s">
        <v>521</v>
      </c>
      <c r="C221" s="110">
        <v>64269067.100000001</v>
      </c>
      <c r="D221" s="112">
        <f t="shared" si="1"/>
        <v>0.16403997959106392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8999999999999998" right="0.23622047244094491" top="0.74803149606299213" bottom="0.74803149606299213" header="0.31496062992125984" footer="0.31496062992125984"/>
  <pageSetup scale="70" orientation="portrait" verticalDpi="0" r:id="rId1"/>
  <rowBreaks count="1" manualBreakCount="1">
    <brk id="70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>
      <selection activeCell="A2" sqref="A2:F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236</v>
      </c>
      <c r="B2" s="52" t="s">
        <v>87</v>
      </c>
    </row>
    <row r="3" spans="1:2" x14ac:dyDescent="0.2">
      <c r="A3" s="65"/>
      <c r="B3" s="7"/>
    </row>
    <row r="4" spans="1:2" ht="14.1" customHeight="1" x14ac:dyDescent="0.2">
      <c r="A4" s="63" t="s">
        <v>117</v>
      </c>
      <c r="B4" s="56" t="s">
        <v>120</v>
      </c>
    </row>
    <row r="5" spans="1:2" ht="14.1" customHeight="1" x14ac:dyDescent="0.2">
      <c r="A5" s="65"/>
      <c r="B5" s="56" t="s">
        <v>88</v>
      </c>
    </row>
    <row r="6" spans="1:2" ht="14.1" customHeight="1" x14ac:dyDescent="0.2">
      <c r="A6" s="65"/>
      <c r="B6" s="56" t="s">
        <v>191</v>
      </c>
    </row>
    <row r="7" spans="1:2" ht="14.1" customHeight="1" x14ac:dyDescent="0.2">
      <c r="A7" s="65"/>
      <c r="B7" s="57" t="s">
        <v>102</v>
      </c>
    </row>
    <row r="8" spans="1:2" x14ac:dyDescent="0.2">
      <c r="A8" s="65"/>
      <c r="B8" s="5"/>
    </row>
    <row r="9" spans="1:2" ht="15" customHeight="1" x14ac:dyDescent="0.2">
      <c r="A9" s="63" t="s">
        <v>118</v>
      </c>
      <c r="B9" s="53" t="s">
        <v>193</v>
      </c>
    </row>
    <row r="10" spans="1:2" ht="24.95" customHeight="1" x14ac:dyDescent="0.2">
      <c r="A10" s="65"/>
      <c r="B10" s="54" t="s">
        <v>109</v>
      </c>
    </row>
    <row r="11" spans="1:2" ht="15" customHeight="1" x14ac:dyDescent="0.2">
      <c r="A11" s="65"/>
      <c r="B11" s="66" t="s">
        <v>102</v>
      </c>
    </row>
    <row r="12" spans="1:2" x14ac:dyDescent="0.2">
      <c r="A12" s="65"/>
      <c r="B12" s="67"/>
    </row>
    <row r="13" spans="1:2" ht="15" customHeight="1" x14ac:dyDescent="0.2">
      <c r="A13" s="63" t="s">
        <v>119</v>
      </c>
      <c r="B13" s="45" t="s">
        <v>110</v>
      </c>
    </row>
    <row r="14" spans="1:2" ht="15" customHeight="1" x14ac:dyDescent="0.2">
      <c r="A14" s="65"/>
      <c r="B14" s="45" t="s">
        <v>111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1"/>
  <sheetViews>
    <sheetView view="pageBreakPreview" zoomScale="145" zoomScaleNormal="100" zoomScaleSheetLayoutView="145" workbookViewId="0">
      <selection activeCell="A3" sqref="A3:C3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0" t="s">
        <v>650</v>
      </c>
      <c r="B1" s="170"/>
      <c r="C1" s="170"/>
      <c r="D1" s="82" t="s">
        <v>242</v>
      </c>
      <c r="E1" s="83">
        <v>2019</v>
      </c>
    </row>
    <row r="2" spans="1:5" ht="18.95" customHeight="1" x14ac:dyDescent="0.2">
      <c r="A2" s="170" t="s">
        <v>522</v>
      </c>
      <c r="B2" s="170"/>
      <c r="C2" s="170"/>
      <c r="D2" s="82" t="s">
        <v>244</v>
      </c>
      <c r="E2" s="83" t="str">
        <f>ESF!H2</f>
        <v>Trimestral</v>
      </c>
    </row>
    <row r="3" spans="1:5" ht="18.95" customHeight="1" x14ac:dyDescent="0.2">
      <c r="A3" s="170" t="s">
        <v>651</v>
      </c>
      <c r="B3" s="170"/>
      <c r="C3" s="170"/>
      <c r="D3" s="82" t="s">
        <v>246</v>
      </c>
      <c r="E3" s="83">
        <f>ESF!H3</f>
        <v>1</v>
      </c>
    </row>
    <row r="5" spans="1:5" x14ac:dyDescent="0.2">
      <c r="A5" s="85" t="s">
        <v>247</v>
      </c>
      <c r="B5" s="86"/>
      <c r="C5" s="86"/>
      <c r="D5" s="86"/>
      <c r="E5" s="86"/>
    </row>
    <row r="6" spans="1:5" x14ac:dyDescent="0.2">
      <c r="A6" s="86" t="s">
        <v>218</v>
      </c>
      <c r="B6" s="86"/>
      <c r="C6" s="86"/>
      <c r="D6" s="86"/>
      <c r="E6" s="86"/>
    </row>
    <row r="7" spans="1:5" x14ac:dyDescent="0.2">
      <c r="A7" s="87" t="s">
        <v>189</v>
      </c>
      <c r="B7" s="87" t="s">
        <v>186</v>
      </c>
      <c r="C7" s="87" t="s">
        <v>187</v>
      </c>
      <c r="D7" s="87" t="s">
        <v>188</v>
      </c>
      <c r="E7" s="87" t="s">
        <v>190</v>
      </c>
    </row>
    <row r="8" spans="1:5" x14ac:dyDescent="0.2">
      <c r="A8" s="88">
        <v>3110</v>
      </c>
      <c r="B8" s="84" t="s">
        <v>389</v>
      </c>
      <c r="C8" s="89">
        <v>72302784.049999997</v>
      </c>
    </row>
    <row r="9" spans="1:5" x14ac:dyDescent="0.2">
      <c r="A9" s="88">
        <v>3120</v>
      </c>
      <c r="B9" s="84" t="s">
        <v>523</v>
      </c>
      <c r="C9" s="89">
        <v>4257474.03</v>
      </c>
    </row>
    <row r="10" spans="1:5" x14ac:dyDescent="0.2">
      <c r="A10" s="88">
        <v>3130</v>
      </c>
      <c r="B10" s="84" t="s">
        <v>524</v>
      </c>
      <c r="C10" s="89">
        <v>0</v>
      </c>
    </row>
    <row r="12" spans="1:5" x14ac:dyDescent="0.2">
      <c r="A12" s="86" t="s">
        <v>220</v>
      </c>
      <c r="B12" s="86"/>
      <c r="C12" s="86"/>
      <c r="D12" s="86"/>
      <c r="E12" s="86"/>
    </row>
    <row r="13" spans="1:5" x14ac:dyDescent="0.2">
      <c r="A13" s="87" t="s">
        <v>189</v>
      </c>
      <c r="B13" s="87" t="s">
        <v>186</v>
      </c>
      <c r="C13" s="87" t="s">
        <v>187</v>
      </c>
      <c r="D13" s="87" t="s">
        <v>525</v>
      </c>
      <c r="E13" s="87"/>
    </row>
    <row r="14" spans="1:5" x14ac:dyDescent="0.2">
      <c r="A14" s="88">
        <v>3210</v>
      </c>
      <c r="B14" s="84" t="s">
        <v>526</v>
      </c>
      <c r="C14" s="89">
        <v>87484742.459999993</v>
      </c>
    </row>
    <row r="15" spans="1:5" x14ac:dyDescent="0.2">
      <c r="A15" s="88">
        <v>3220</v>
      </c>
      <c r="B15" s="84" t="s">
        <v>527</v>
      </c>
      <c r="C15" s="89">
        <v>455591415.63</v>
      </c>
    </row>
    <row r="16" spans="1:5" x14ac:dyDescent="0.2">
      <c r="A16" s="88">
        <v>3230</v>
      </c>
      <c r="B16" s="84" t="s">
        <v>528</v>
      </c>
      <c r="C16" s="89">
        <f>SUM(C17:C20)</f>
        <v>41444.5</v>
      </c>
    </row>
    <row r="17" spans="1:3" x14ac:dyDescent="0.2">
      <c r="A17" s="88">
        <v>3231</v>
      </c>
      <c r="B17" s="84" t="s">
        <v>529</v>
      </c>
      <c r="C17" s="89">
        <v>41444.5</v>
      </c>
    </row>
    <row r="18" spans="1:3" x14ac:dyDescent="0.2">
      <c r="A18" s="88">
        <v>3232</v>
      </c>
      <c r="B18" s="84" t="s">
        <v>530</v>
      </c>
      <c r="C18" s="89">
        <v>0</v>
      </c>
    </row>
    <row r="19" spans="1:3" x14ac:dyDescent="0.2">
      <c r="A19" s="88">
        <v>3233</v>
      </c>
      <c r="B19" s="84" t="s">
        <v>531</v>
      </c>
      <c r="C19" s="89">
        <v>0</v>
      </c>
    </row>
    <row r="20" spans="1:3" x14ac:dyDescent="0.2">
      <c r="A20" s="88">
        <v>3239</v>
      </c>
      <c r="B20" s="84" t="s">
        <v>532</v>
      </c>
      <c r="C20" s="89">
        <v>0</v>
      </c>
    </row>
    <row r="21" spans="1:3" x14ac:dyDescent="0.2">
      <c r="A21" s="88">
        <v>3240</v>
      </c>
      <c r="B21" s="84" t="s">
        <v>533</v>
      </c>
      <c r="C21" s="89">
        <f>SUM(C22:C24)</f>
        <v>0</v>
      </c>
    </row>
    <row r="22" spans="1:3" x14ac:dyDescent="0.2">
      <c r="A22" s="88">
        <v>3241</v>
      </c>
      <c r="B22" s="84" t="s">
        <v>534</v>
      </c>
      <c r="C22" s="89">
        <v>0</v>
      </c>
    </row>
    <row r="23" spans="1:3" x14ac:dyDescent="0.2">
      <c r="A23" s="88">
        <v>3242</v>
      </c>
      <c r="B23" s="84" t="s">
        <v>535</v>
      </c>
      <c r="C23" s="89">
        <v>0</v>
      </c>
    </row>
    <row r="24" spans="1:3" x14ac:dyDescent="0.2">
      <c r="A24" s="88">
        <v>3243</v>
      </c>
      <c r="B24" s="84" t="s">
        <v>536</v>
      </c>
      <c r="C24" s="89">
        <v>0</v>
      </c>
    </row>
    <row r="25" spans="1:3" x14ac:dyDescent="0.2">
      <c r="A25" s="88">
        <v>3250</v>
      </c>
      <c r="B25" s="84" t="s">
        <v>537</v>
      </c>
      <c r="C25" s="89">
        <f>SUM(C26:C27)</f>
        <v>0</v>
      </c>
    </row>
    <row r="26" spans="1:3" x14ac:dyDescent="0.2">
      <c r="A26" s="88">
        <v>3251</v>
      </c>
      <c r="B26" s="84" t="s">
        <v>538</v>
      </c>
      <c r="C26" s="89">
        <v>0</v>
      </c>
    </row>
    <row r="27" spans="1:3" x14ac:dyDescent="0.2">
      <c r="A27" s="88">
        <v>3252</v>
      </c>
      <c r="B27" s="84" t="s">
        <v>539</v>
      </c>
      <c r="C27" s="89">
        <v>0</v>
      </c>
    </row>
    <row r="30" spans="1:3" x14ac:dyDescent="0.2">
      <c r="A30" s="192" t="s">
        <v>652</v>
      </c>
    </row>
    <row r="131" spans="1:1" x14ac:dyDescent="0.2">
      <c r="A131" s="192" t="s">
        <v>652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47244094488188981" right="0.23622047244094491" top="0.74803149606299213" bottom="0.67" header="0.31496062992125984" footer="0.31496062992125984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:F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236</v>
      </c>
      <c r="B2" s="52" t="s">
        <v>87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120</v>
      </c>
    </row>
    <row r="5" spans="1:2" ht="15" customHeight="1" x14ac:dyDescent="0.2">
      <c r="A5" s="63" t="s">
        <v>26</v>
      </c>
      <c r="B5" s="56" t="s">
        <v>88</v>
      </c>
    </row>
    <row r="6" spans="1:2" ht="15" customHeight="1" x14ac:dyDescent="0.2">
      <c r="B6" s="56" t="s">
        <v>219</v>
      </c>
    </row>
    <row r="7" spans="1:2" ht="15" customHeight="1" x14ac:dyDescent="0.2">
      <c r="B7" s="56" t="s">
        <v>112</v>
      </c>
    </row>
    <row r="8" spans="1:2" ht="15" customHeight="1" x14ac:dyDescent="0.2">
      <c r="B8" s="57" t="s">
        <v>113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3"/>
  <sheetViews>
    <sheetView view="pageBreakPreview" zoomScale="145" zoomScaleNormal="100" zoomScaleSheetLayoutView="145" workbookViewId="0">
      <selection activeCell="A2" sqref="A2:C2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0" t="s">
        <v>650</v>
      </c>
      <c r="B1" s="170"/>
      <c r="C1" s="170"/>
      <c r="D1" s="82" t="s">
        <v>242</v>
      </c>
      <c r="E1" s="83">
        <v>2019</v>
      </c>
    </row>
    <row r="2" spans="1:5" s="90" customFormat="1" ht="18.95" customHeight="1" x14ac:dyDescent="0.25">
      <c r="A2" s="170" t="s">
        <v>540</v>
      </c>
      <c r="B2" s="170"/>
      <c r="C2" s="170"/>
      <c r="D2" s="82" t="s">
        <v>244</v>
      </c>
      <c r="E2" s="83" t="str">
        <f>ESF!H2</f>
        <v>Trimestral</v>
      </c>
    </row>
    <row r="3" spans="1:5" s="90" customFormat="1" ht="18.95" customHeight="1" x14ac:dyDescent="0.25">
      <c r="A3" s="170" t="s">
        <v>651</v>
      </c>
      <c r="B3" s="170"/>
      <c r="C3" s="170"/>
      <c r="D3" s="82" t="s">
        <v>246</v>
      </c>
      <c r="E3" s="83">
        <f>ESF!H3</f>
        <v>1</v>
      </c>
    </row>
    <row r="4" spans="1:5" x14ac:dyDescent="0.2">
      <c r="A4" s="85" t="s">
        <v>247</v>
      </c>
      <c r="B4" s="86"/>
      <c r="C4" s="86"/>
      <c r="D4" s="86"/>
      <c r="E4" s="86"/>
    </row>
    <row r="6" spans="1:5" x14ac:dyDescent="0.2">
      <c r="A6" s="86" t="s">
        <v>221</v>
      </c>
      <c r="B6" s="86"/>
      <c r="C6" s="86"/>
      <c r="D6" s="86"/>
      <c r="E6" s="86"/>
    </row>
    <row r="7" spans="1:5" x14ac:dyDescent="0.2">
      <c r="A7" s="87" t="s">
        <v>189</v>
      </c>
      <c r="B7" s="87" t="s">
        <v>186</v>
      </c>
      <c r="C7" s="87" t="s">
        <v>223</v>
      </c>
      <c r="D7" s="87" t="s">
        <v>224</v>
      </c>
      <c r="E7" s="87"/>
    </row>
    <row r="8" spans="1:5" x14ac:dyDescent="0.2">
      <c r="A8" s="88">
        <v>1111</v>
      </c>
      <c r="B8" s="84" t="s">
        <v>541</v>
      </c>
      <c r="C8" s="89">
        <v>0</v>
      </c>
      <c r="D8" s="89">
        <v>0</v>
      </c>
    </row>
    <row r="9" spans="1:5" x14ac:dyDescent="0.2">
      <c r="A9" s="88">
        <v>1112</v>
      </c>
      <c r="B9" s="84" t="s">
        <v>542</v>
      </c>
      <c r="C9" s="89">
        <v>56165511.530000001</v>
      </c>
      <c r="D9" s="89">
        <v>50435149.369999997</v>
      </c>
    </row>
    <row r="10" spans="1:5" x14ac:dyDescent="0.2">
      <c r="A10" s="88">
        <v>1113</v>
      </c>
      <c r="B10" s="84" t="s">
        <v>543</v>
      </c>
      <c r="C10" s="89">
        <v>0</v>
      </c>
      <c r="D10" s="89">
        <v>0</v>
      </c>
    </row>
    <row r="11" spans="1:5" x14ac:dyDescent="0.2">
      <c r="A11" s="88">
        <v>1114</v>
      </c>
      <c r="B11" s="84" t="s">
        <v>248</v>
      </c>
      <c r="C11" s="89">
        <v>28151132.109999999</v>
      </c>
      <c r="D11" s="89">
        <v>16215225.470000001</v>
      </c>
    </row>
    <row r="12" spans="1:5" x14ac:dyDescent="0.2">
      <c r="A12" s="88">
        <v>1115</v>
      </c>
      <c r="B12" s="84" t="s">
        <v>249</v>
      </c>
      <c r="C12" s="89">
        <v>3824479.61</v>
      </c>
      <c r="D12" s="89">
        <v>3980732.72</v>
      </c>
    </row>
    <row r="13" spans="1:5" x14ac:dyDescent="0.2">
      <c r="A13" s="88">
        <v>1116</v>
      </c>
      <c r="B13" s="84" t="s">
        <v>544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545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546</v>
      </c>
      <c r="C15" s="89">
        <f>SUM(C8:C14)</f>
        <v>88141123.25</v>
      </c>
      <c r="D15" s="89">
        <f>SUM(D8:D14)</f>
        <v>70631107.560000002</v>
      </c>
    </row>
    <row r="18" spans="1:5" x14ac:dyDescent="0.2">
      <c r="A18" s="86" t="s">
        <v>222</v>
      </c>
      <c r="B18" s="86"/>
      <c r="C18" s="86"/>
      <c r="D18" s="86"/>
      <c r="E18" s="86"/>
    </row>
    <row r="19" spans="1:5" x14ac:dyDescent="0.2">
      <c r="A19" s="87" t="s">
        <v>189</v>
      </c>
      <c r="B19" s="87" t="s">
        <v>186</v>
      </c>
      <c r="C19" s="87" t="s">
        <v>187</v>
      </c>
      <c r="D19" s="87" t="s">
        <v>547</v>
      </c>
      <c r="E19" s="87" t="s">
        <v>225</v>
      </c>
    </row>
    <row r="20" spans="1:5" x14ac:dyDescent="0.2">
      <c r="A20" s="88">
        <v>1230</v>
      </c>
      <c r="B20" s="84" t="s">
        <v>282</v>
      </c>
      <c r="C20" s="89">
        <f>SUM(C21:C27)</f>
        <v>497506070.17999995</v>
      </c>
    </row>
    <row r="21" spans="1:5" x14ac:dyDescent="0.2">
      <c r="A21" s="88">
        <v>1231</v>
      </c>
      <c r="B21" s="84" t="s">
        <v>283</v>
      </c>
      <c r="C21" s="89">
        <v>50222391.719999999</v>
      </c>
    </row>
    <row r="22" spans="1:5" x14ac:dyDescent="0.2">
      <c r="A22" s="88">
        <v>1232</v>
      </c>
      <c r="B22" s="84" t="s">
        <v>284</v>
      </c>
      <c r="C22" s="89">
        <v>0</v>
      </c>
    </row>
    <row r="23" spans="1:5" x14ac:dyDescent="0.2">
      <c r="A23" s="88">
        <v>1233</v>
      </c>
      <c r="B23" s="84" t="s">
        <v>285</v>
      </c>
      <c r="C23" s="89">
        <v>39132842.219999999</v>
      </c>
    </row>
    <row r="24" spans="1:5" x14ac:dyDescent="0.2">
      <c r="A24" s="88">
        <v>1234</v>
      </c>
      <c r="B24" s="84" t="s">
        <v>286</v>
      </c>
      <c r="C24" s="89">
        <v>3740093.71</v>
      </c>
    </row>
    <row r="25" spans="1:5" x14ac:dyDescent="0.2">
      <c r="A25" s="88">
        <v>1235</v>
      </c>
      <c r="B25" s="84" t="s">
        <v>287</v>
      </c>
      <c r="C25" s="89">
        <v>393621549.19</v>
      </c>
    </row>
    <row r="26" spans="1:5" x14ac:dyDescent="0.2">
      <c r="A26" s="88">
        <v>1236</v>
      </c>
      <c r="B26" s="84" t="s">
        <v>288</v>
      </c>
      <c r="C26" s="89">
        <v>10789193.34</v>
      </c>
    </row>
    <row r="27" spans="1:5" x14ac:dyDescent="0.2">
      <c r="A27" s="88">
        <v>1239</v>
      </c>
      <c r="B27" s="84" t="s">
        <v>289</v>
      </c>
      <c r="C27" s="89">
        <v>0</v>
      </c>
    </row>
    <row r="28" spans="1:5" x14ac:dyDescent="0.2">
      <c r="A28" s="88">
        <v>1240</v>
      </c>
      <c r="B28" s="84" t="s">
        <v>290</v>
      </c>
      <c r="C28" s="89">
        <f>SUM(C29:C36)</f>
        <v>62541754.679999992</v>
      </c>
    </row>
    <row r="29" spans="1:5" x14ac:dyDescent="0.2">
      <c r="A29" s="88">
        <v>1241</v>
      </c>
      <c r="B29" s="84" t="s">
        <v>291</v>
      </c>
      <c r="C29" s="89">
        <v>9197607.1699999999</v>
      </c>
    </row>
    <row r="30" spans="1:5" x14ac:dyDescent="0.2">
      <c r="A30" s="88">
        <v>1242</v>
      </c>
      <c r="B30" s="84" t="s">
        <v>292</v>
      </c>
      <c r="C30" s="89">
        <v>2263330.48</v>
      </c>
    </row>
    <row r="31" spans="1:5" x14ac:dyDescent="0.2">
      <c r="A31" s="88">
        <v>1243</v>
      </c>
      <c r="B31" s="84" t="s">
        <v>293</v>
      </c>
      <c r="C31" s="89">
        <v>71271.820000000007</v>
      </c>
    </row>
    <row r="32" spans="1:5" x14ac:dyDescent="0.2">
      <c r="A32" s="88">
        <v>1244</v>
      </c>
      <c r="B32" s="84" t="s">
        <v>294</v>
      </c>
      <c r="C32" s="89">
        <v>44065097.649999999</v>
      </c>
    </row>
    <row r="33" spans="1:5" x14ac:dyDescent="0.2">
      <c r="A33" s="88">
        <v>1245</v>
      </c>
      <c r="B33" s="84" t="s">
        <v>295</v>
      </c>
      <c r="C33" s="89">
        <v>587103.03</v>
      </c>
    </row>
    <row r="34" spans="1:5" x14ac:dyDescent="0.2">
      <c r="A34" s="88">
        <v>1246</v>
      </c>
      <c r="B34" s="84" t="s">
        <v>296</v>
      </c>
      <c r="C34" s="89">
        <v>5770350.3700000001</v>
      </c>
    </row>
    <row r="35" spans="1:5" x14ac:dyDescent="0.2">
      <c r="A35" s="88">
        <v>1247</v>
      </c>
      <c r="B35" s="84" t="s">
        <v>297</v>
      </c>
      <c r="C35" s="89">
        <v>283244.15999999997</v>
      </c>
    </row>
    <row r="36" spans="1:5" x14ac:dyDescent="0.2">
      <c r="A36" s="88">
        <v>1248</v>
      </c>
      <c r="B36" s="84" t="s">
        <v>298</v>
      </c>
      <c r="C36" s="89">
        <v>303750</v>
      </c>
    </row>
    <row r="37" spans="1:5" x14ac:dyDescent="0.2">
      <c r="A37" s="88">
        <v>1250</v>
      </c>
      <c r="B37" s="84" t="s">
        <v>300</v>
      </c>
      <c r="C37" s="89">
        <f>SUM(C38:C42)</f>
        <v>1569892.83</v>
      </c>
    </row>
    <row r="38" spans="1:5" x14ac:dyDescent="0.2">
      <c r="A38" s="88">
        <v>1251</v>
      </c>
      <c r="B38" s="84" t="s">
        <v>301</v>
      </c>
      <c r="C38" s="89">
        <v>1528171.53</v>
      </c>
    </row>
    <row r="39" spans="1:5" x14ac:dyDescent="0.2">
      <c r="A39" s="88">
        <v>1252</v>
      </c>
      <c r="B39" s="84" t="s">
        <v>302</v>
      </c>
      <c r="C39" s="89">
        <v>0</v>
      </c>
    </row>
    <row r="40" spans="1:5" x14ac:dyDescent="0.2">
      <c r="A40" s="88">
        <v>1253</v>
      </c>
      <c r="B40" s="84" t="s">
        <v>303</v>
      </c>
      <c r="C40" s="89">
        <v>0</v>
      </c>
    </row>
    <row r="41" spans="1:5" x14ac:dyDescent="0.2">
      <c r="A41" s="88">
        <v>1254</v>
      </c>
      <c r="B41" s="84" t="s">
        <v>304</v>
      </c>
      <c r="C41" s="89">
        <v>41721.300000000003</v>
      </c>
    </row>
    <row r="42" spans="1:5" x14ac:dyDescent="0.2">
      <c r="A42" s="192" t="s">
        <v>652</v>
      </c>
      <c r="B42" s="84" t="s">
        <v>305</v>
      </c>
      <c r="C42" s="89">
        <v>0</v>
      </c>
    </row>
    <row r="44" spans="1:5" x14ac:dyDescent="0.2">
      <c r="A44" s="86" t="s">
        <v>230</v>
      </c>
      <c r="B44" s="86"/>
      <c r="C44" s="86"/>
      <c r="D44" s="86"/>
      <c r="E44" s="86"/>
    </row>
    <row r="45" spans="1:5" x14ac:dyDescent="0.2">
      <c r="A45" s="87" t="s">
        <v>189</v>
      </c>
      <c r="B45" s="87" t="s">
        <v>186</v>
      </c>
      <c r="C45" s="87" t="s">
        <v>223</v>
      </c>
      <c r="D45" s="87" t="s">
        <v>224</v>
      </c>
      <c r="E45" s="87"/>
    </row>
    <row r="46" spans="1:5" x14ac:dyDescent="0.2">
      <c r="A46" s="88">
        <v>5500</v>
      </c>
      <c r="B46" s="84" t="s">
        <v>493</v>
      </c>
      <c r="C46" s="89">
        <f>C47+C56+C59+C65+C67+C69</f>
        <v>9709872.1099999994</v>
      </c>
      <c r="D46" s="89">
        <f>D47+D56+D59+D65+D67+D69</f>
        <v>0</v>
      </c>
    </row>
    <row r="47" spans="1:5" x14ac:dyDescent="0.2">
      <c r="A47" s="88">
        <v>5510</v>
      </c>
      <c r="B47" s="84" t="s">
        <v>494</v>
      </c>
      <c r="C47" s="89">
        <f>SUM(C48:C55)</f>
        <v>9709872.1099999994</v>
      </c>
      <c r="D47" s="89">
        <f>SUM(D48:D55)</f>
        <v>0</v>
      </c>
    </row>
    <row r="48" spans="1:5" x14ac:dyDescent="0.2">
      <c r="A48" s="88">
        <v>5511</v>
      </c>
      <c r="B48" s="84" t="s">
        <v>495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496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497</v>
      </c>
      <c r="C50" s="89">
        <v>1959403.79</v>
      </c>
      <c r="D50" s="89">
        <v>0</v>
      </c>
    </row>
    <row r="51" spans="1:4" x14ac:dyDescent="0.2">
      <c r="A51" s="88">
        <v>5514</v>
      </c>
      <c r="B51" s="84" t="s">
        <v>498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499</v>
      </c>
      <c r="C52" s="89">
        <v>7595149.1600000001</v>
      </c>
      <c r="D52" s="89">
        <v>0</v>
      </c>
    </row>
    <row r="53" spans="1:4" x14ac:dyDescent="0.2">
      <c r="A53" s="88">
        <v>5516</v>
      </c>
      <c r="B53" s="84" t="s">
        <v>500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501</v>
      </c>
      <c r="C54" s="89">
        <v>155319.16</v>
      </c>
      <c r="D54" s="89">
        <v>0</v>
      </c>
    </row>
    <row r="55" spans="1:4" x14ac:dyDescent="0.2">
      <c r="A55" s="88">
        <v>5518</v>
      </c>
      <c r="B55" s="84" t="s">
        <v>123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122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502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503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504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505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506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507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508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509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510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510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511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511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512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513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514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515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516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517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410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518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519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121</v>
      </c>
      <c r="C78" s="89">
        <f>C79</f>
        <v>64269067.100000001</v>
      </c>
      <c r="D78" s="89">
        <f>SUM(D79:D80)</f>
        <v>0</v>
      </c>
    </row>
    <row r="79" spans="1:4" x14ac:dyDescent="0.2">
      <c r="A79" s="88">
        <v>5610</v>
      </c>
      <c r="B79" s="84" t="s">
        <v>520</v>
      </c>
      <c r="C79" s="89">
        <f>C80</f>
        <v>64269067.100000001</v>
      </c>
      <c r="D79" s="89">
        <v>0</v>
      </c>
    </row>
    <row r="80" spans="1:4" x14ac:dyDescent="0.2">
      <c r="A80" s="88">
        <v>5611</v>
      </c>
      <c r="B80" s="84" t="s">
        <v>521</v>
      </c>
      <c r="C80" s="89">
        <v>64269067.100000001</v>
      </c>
      <c r="D80" s="89">
        <v>0</v>
      </c>
    </row>
    <row r="143" spans="1:1" x14ac:dyDescent="0.2">
      <c r="A143" s="192" t="s">
        <v>652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53" right="0.23622047244094491" top="0.15748031496062992" bottom="0.15748031496062992" header="0.31496062992125984" footer="0.31496062992125984"/>
  <pageSetup scale="77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2" sqref="A2:F2"/>
      <selection pane="bottomLeft" activeCell="A2" sqref="A2:F2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236</v>
      </c>
      <c r="B2" s="52" t="s">
        <v>87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120</v>
      </c>
    </row>
    <row r="5" spans="1:2" ht="14.1" customHeight="1" x14ac:dyDescent="0.2">
      <c r="B5" s="56" t="s">
        <v>88</v>
      </c>
    </row>
    <row r="6" spans="1:2" ht="14.1" customHeight="1" x14ac:dyDescent="0.2">
      <c r="B6" s="56" t="s">
        <v>194</v>
      </c>
    </row>
    <row r="7" spans="1:2" ht="14.1" customHeight="1" x14ac:dyDescent="0.2">
      <c r="B7" s="56" t="s">
        <v>196</v>
      </c>
    </row>
    <row r="8" spans="1:2" ht="14.1" customHeight="1" x14ac:dyDescent="0.2">
      <c r="B8" s="56" t="s">
        <v>101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195</v>
      </c>
    </row>
    <row r="11" spans="1:2" ht="15" customHeight="1" x14ac:dyDescent="0.2">
      <c r="B11" s="53" t="s">
        <v>114</v>
      </c>
    </row>
    <row r="12" spans="1:2" ht="15" customHeight="1" x14ac:dyDescent="0.2">
      <c r="B12" s="68" t="s">
        <v>241</v>
      </c>
    </row>
    <row r="13" spans="1:2" x14ac:dyDescent="0.2">
      <c r="B13" s="67"/>
    </row>
    <row r="14" spans="1:2" ht="15" customHeight="1" x14ac:dyDescent="0.2">
      <c r="A14" s="63" t="s">
        <v>115</v>
      </c>
      <c r="B14" s="56" t="s">
        <v>194</v>
      </c>
    </row>
    <row r="15" spans="1:2" ht="15" customHeight="1" x14ac:dyDescent="0.2">
      <c r="B15" s="56" t="s">
        <v>196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2020-01-30T15:59:30Z</cp:lastPrinted>
  <dcterms:created xsi:type="dcterms:W3CDTF">2012-12-11T20:36:24Z</dcterms:created>
  <dcterms:modified xsi:type="dcterms:W3CDTF">2020-02-04T20:04:18Z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